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795" windowHeight="12270" activeTab="0"/>
  </bookViews>
  <sheets>
    <sheet name="Feuil1" sheetId="1" r:id="rId1"/>
    <sheet name="Feuil2" sheetId="2" r:id="rId2"/>
    <sheet name="Feuil3" sheetId="3" r:id="rId3"/>
  </sheets>
  <definedNames>
    <definedName name="_xlnm.Print_Area" localSheetId="0">'Feuil1'!$BY$1:$CG$15</definedName>
  </definedNames>
  <calcPr fullCalcOnLoad="1"/>
</workbook>
</file>

<file path=xl/sharedStrings.xml><?xml version="1.0" encoding="utf-8"?>
<sst xmlns="http://schemas.openxmlformats.org/spreadsheetml/2006/main" count="33" uniqueCount="31">
  <si>
    <t>janvier</t>
  </si>
  <si>
    <t>février</t>
  </si>
  <si>
    <t>mars</t>
  </si>
  <si>
    <t>avril</t>
  </si>
  <si>
    <t>mai</t>
  </si>
  <si>
    <t>juin</t>
  </si>
  <si>
    <t>juillet</t>
  </si>
  <si>
    <t>août</t>
  </si>
  <si>
    <t>septembre</t>
  </si>
  <si>
    <t>octobre</t>
  </si>
  <si>
    <t>novembre</t>
  </si>
  <si>
    <t>décembre</t>
  </si>
  <si>
    <t>Différence moyenne années bissextiles</t>
  </si>
  <si>
    <t>Diff. niv. moy. mai-oct. - bissextile</t>
  </si>
  <si>
    <t>Diff. niv. moy. mai-oct.</t>
  </si>
  <si>
    <t>diff moy 76</t>
  </si>
  <si>
    <t>diff moy 17</t>
  </si>
  <si>
    <r>
      <t xml:space="preserve">Moyenne 1998-2022 - 24 ans </t>
    </r>
    <r>
      <rPr>
        <b/>
        <sz val="10"/>
        <rFont val="Arial"/>
        <family val="2"/>
      </rPr>
      <t>avec</t>
    </r>
    <r>
      <rPr>
        <sz val="10"/>
        <rFont val="Arial"/>
        <family val="0"/>
      </rPr>
      <t xml:space="preserve"> années bissextiles</t>
    </r>
  </si>
  <si>
    <t>Moyenne 1943-2019 - 76 ans</t>
  </si>
  <si>
    <r>
      <t xml:space="preserve">Moyenne 1998-2022 - 18 ans </t>
    </r>
    <r>
      <rPr>
        <b/>
        <sz val="10"/>
        <rFont val="Arial"/>
        <family val="2"/>
      </rPr>
      <t>sans</t>
    </r>
    <r>
      <rPr>
        <sz val="10"/>
        <rFont val="Arial"/>
        <family val="0"/>
      </rPr>
      <t xml:space="preserve"> années bissextiles</t>
    </r>
  </si>
  <si>
    <t>Moyenne juin-décembre 1943-2018</t>
  </si>
  <si>
    <t>Moyenne juin-décembre 1998-2022</t>
  </si>
  <si>
    <t>Différence moyenne 76 ans - 24 ans</t>
  </si>
  <si>
    <t>Rapport sur la compatibilité concernant Niveau du lac.xls</t>
  </si>
  <si>
    <t>Exécuté le 12.09.2023 12:02</t>
  </si>
  <si>
    <t>Les fonctionnalités répertoriées ne seront pas disponibles si vous ouvrez le classeur dans une version antérieure d’Microsoft Excel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</si>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</sst>
</file>

<file path=xl/styles.xml><?xml version="1.0" encoding="utf-8"?>
<styleSheet xmlns="http://schemas.openxmlformats.org/spreadsheetml/2006/main">
  <numFmts count="23">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0.00_ ;[Red]\-0.00\ "/>
  </numFmts>
  <fonts count="43">
    <font>
      <sz val="10"/>
      <name val="Arial"/>
      <family val="0"/>
    </font>
    <font>
      <sz val="8"/>
      <name val="Arial"/>
      <family val="2"/>
    </font>
    <font>
      <sz val="6"/>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Calibri"/>
      <family val="0"/>
    </font>
    <font>
      <sz val="9"/>
      <color indexed="63"/>
      <name val="Calibri"/>
      <family val="0"/>
    </font>
    <font>
      <sz val="14"/>
      <color indexed="63"/>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0" fontId="32"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29">
    <xf numFmtId="0" fontId="0" fillId="0" borderId="0" xfId="0" applyAlignment="1">
      <alignment/>
    </xf>
    <xf numFmtId="0" fontId="0" fillId="33" borderId="0" xfId="0" applyFill="1" applyAlignment="1">
      <alignment/>
    </xf>
    <xf numFmtId="0" fontId="2" fillId="33" borderId="0" xfId="0" applyFont="1" applyFill="1" applyAlignment="1">
      <alignment/>
    </xf>
    <xf numFmtId="2" fontId="0" fillId="33" borderId="0" xfId="0" applyNumberFormat="1" applyFill="1" applyAlignment="1">
      <alignment/>
    </xf>
    <xf numFmtId="178" fontId="2" fillId="33" borderId="0" xfId="0" applyNumberFormat="1" applyFont="1" applyFill="1" applyAlignment="1">
      <alignment/>
    </xf>
    <xf numFmtId="0" fontId="0" fillId="0" borderId="0" xfId="0" applyFill="1" applyAlignment="1">
      <alignment/>
    </xf>
    <xf numFmtId="0" fontId="2" fillId="0" borderId="0" xfId="0" applyFont="1" applyFill="1" applyAlignment="1">
      <alignment/>
    </xf>
    <xf numFmtId="2" fontId="0" fillId="0" borderId="0" xfId="0" applyNumberFormat="1" applyFill="1" applyAlignment="1">
      <alignment/>
    </xf>
    <xf numFmtId="178" fontId="2" fillId="0" borderId="0" xfId="0" applyNumberFormat="1" applyFont="1" applyFill="1" applyAlignment="1">
      <alignment/>
    </xf>
    <xf numFmtId="178" fontId="0" fillId="0" borderId="0" xfId="0" applyNumberFormat="1" applyFill="1" applyAlignment="1">
      <alignment/>
    </xf>
    <xf numFmtId="0" fontId="0" fillId="0" borderId="0" xfId="0" applyFill="1" applyAlignment="1">
      <alignment horizontal="right" wrapText="1"/>
    </xf>
    <xf numFmtId="0" fontId="2" fillId="0" borderId="0" xfId="0" applyFont="1" applyFill="1" applyAlignment="1">
      <alignment horizontal="right" wrapText="1"/>
    </xf>
    <xf numFmtId="0" fontId="0" fillId="33" borderId="0" xfId="0" applyFill="1" applyAlignment="1">
      <alignment horizontal="right" wrapText="1"/>
    </xf>
    <xf numFmtId="0" fontId="2" fillId="33" borderId="0" xfId="0" applyFont="1" applyFill="1" applyAlignment="1">
      <alignment horizontal="right" wrapText="1"/>
    </xf>
    <xf numFmtId="0" fontId="0" fillId="0" borderId="0" xfId="0" applyFill="1" applyAlignment="1">
      <alignment horizontal="center" wrapText="1"/>
    </xf>
    <xf numFmtId="178" fontId="2" fillId="34" borderId="0" xfId="0" applyNumberFormat="1" applyFont="1" applyFill="1" applyAlignment="1">
      <alignment/>
    </xf>
    <xf numFmtId="178" fontId="2" fillId="35" borderId="0" xfId="0" applyNumberFormat="1" applyFont="1" applyFill="1" applyAlignment="1">
      <alignment/>
    </xf>
    <xf numFmtId="0" fontId="0" fillId="0" borderId="0" xfId="0" applyFont="1" applyFill="1" applyAlignment="1">
      <alignment horizontal="center" wrapText="1"/>
    </xf>
    <xf numFmtId="0" fontId="0" fillId="0" borderId="0" xfId="0" applyFont="1" applyFill="1" applyAlignment="1">
      <alignment horizontal="right" wrapText="1"/>
    </xf>
    <xf numFmtId="14" fontId="0" fillId="0" borderId="0" xfId="0" applyNumberFormat="1" applyFill="1" applyAlignment="1">
      <alignment horizontal="right" wrapText="1"/>
    </xf>
    <xf numFmtId="2" fontId="0" fillId="7" borderId="0" xfId="0" applyNumberFormat="1" applyFill="1" applyAlignment="1">
      <alignment/>
    </xf>
    <xf numFmtId="0" fontId="3"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Moyennes du niveau du lac</a:t>
            </a:r>
          </a:p>
        </c:rich>
      </c:tx>
      <c:layout>
        <c:manualLayout>
          <c:xMode val="factor"/>
          <c:yMode val="factor"/>
          <c:x val="-0.0025"/>
          <c:y val="-0.0135"/>
        </c:manualLayout>
      </c:layout>
      <c:spPr>
        <a:noFill/>
        <a:ln w="3175">
          <a:noFill/>
        </a:ln>
      </c:spPr>
    </c:title>
    <c:plotArea>
      <c:layout>
        <c:manualLayout>
          <c:xMode val="edge"/>
          <c:yMode val="edge"/>
          <c:x val="0.00325"/>
          <c:y val="0.06425"/>
          <c:w val="0.98325"/>
          <c:h val="0.88075"/>
        </c:manualLayout>
      </c:layout>
      <c:lineChart>
        <c:grouping val="standard"/>
        <c:varyColors val="0"/>
        <c:ser>
          <c:idx val="0"/>
          <c:order val="0"/>
          <c:tx>
            <c:v>1943-2019</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Feuil1!$A$4:$A$15</c:f>
              <c:strCache/>
            </c:strRef>
          </c:cat>
          <c:val>
            <c:numRef>
              <c:f>Feuil1!$BY$4:$BY$15</c:f>
              <c:numCache/>
            </c:numRef>
          </c:val>
          <c:smooth val="0"/>
        </c:ser>
        <c:ser>
          <c:idx val="1"/>
          <c:order val="1"/>
          <c:tx>
            <c:v>1998-2022 avec années bissextiles</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Feuil1!$A$4:$A$15</c:f>
              <c:strCache/>
            </c:strRef>
          </c:cat>
          <c:val>
            <c:numRef>
              <c:f>Feuil1!$BZ$4:$BZ$15</c:f>
              <c:numCache/>
            </c:numRef>
          </c:val>
          <c:smooth val="0"/>
        </c:ser>
        <c:ser>
          <c:idx val="2"/>
          <c:order val="2"/>
          <c:tx>
            <c:v>1998-2022 sans années bissextiles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Feuil1!$A$4:$A$15</c:f>
              <c:strCache/>
            </c:strRef>
          </c:cat>
          <c:val>
            <c:numRef>
              <c:f>Feuil1!$CA$4:$CA$15</c:f>
              <c:numCache/>
            </c:numRef>
          </c:val>
          <c:smooth val="0"/>
        </c:ser>
        <c:marker val="1"/>
        <c:axId val="20713222"/>
        <c:axId val="52201271"/>
      </c:lineChart>
      <c:catAx>
        <c:axId val="207132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201271"/>
        <c:crosses val="autoZero"/>
        <c:auto val="1"/>
        <c:lblOffset val="100"/>
        <c:tickLblSkip val="1"/>
        <c:noMultiLvlLbl val="0"/>
      </c:catAx>
      <c:valAx>
        <c:axId val="522012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713222"/>
        <c:crossesAt val="1"/>
        <c:crossBetween val="between"/>
        <c:dispUnits/>
      </c:valAx>
      <c:spPr>
        <a:noFill/>
        <a:ln>
          <a:noFill/>
        </a:ln>
      </c:spPr>
    </c:plotArea>
    <c:legend>
      <c:legendPos val="b"/>
      <c:layout>
        <c:manualLayout>
          <c:xMode val="edge"/>
          <c:yMode val="edge"/>
          <c:x val="0.13625"/>
          <c:y val="0.948"/>
          <c:w val="0.72375"/>
          <c:h val="0.04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552450</xdr:colOff>
      <xdr:row>17</xdr:row>
      <xdr:rowOff>142875</xdr:rowOff>
    </xdr:from>
    <xdr:to>
      <xdr:col>82</xdr:col>
      <xdr:colOff>638175</xdr:colOff>
      <xdr:row>48</xdr:row>
      <xdr:rowOff>161925</xdr:rowOff>
    </xdr:to>
    <xdr:graphicFrame>
      <xdr:nvGraphicFramePr>
        <xdr:cNvPr id="1" name="Graphique 2"/>
        <xdr:cNvGraphicFramePr/>
      </xdr:nvGraphicFramePr>
      <xdr:xfrm>
        <a:off x="36366450" y="3543300"/>
        <a:ext cx="7705725" cy="5038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22"/>
  <sheetViews>
    <sheetView tabSelected="1" zoomScalePageLayoutView="0" workbookViewId="0" topLeftCell="A1">
      <pane xSplit="1590" topLeftCell="BJ1" activePane="topRight" state="split"/>
      <selection pane="topLeft" activeCell="BR38" sqref="BR38"/>
      <selection pane="topRight" activeCell="CH27" sqref="CH27"/>
    </sheetView>
  </sheetViews>
  <sheetFormatPr defaultColWidth="11.421875" defaultRowHeight="12.75"/>
  <cols>
    <col min="1" max="2" width="11.421875" style="5" customWidth="1"/>
    <col min="3" max="4" width="5.7109375" style="6" customWidth="1"/>
    <col min="5" max="5" width="11.421875" style="5" customWidth="1"/>
    <col min="6" max="7" width="5.7109375" style="6" customWidth="1"/>
    <col min="8" max="8" width="11.421875" style="5" customWidth="1"/>
    <col min="9" max="10" width="5.7109375" style="6" customWidth="1"/>
    <col min="11" max="11" width="11.421875" style="5" customWidth="1"/>
    <col min="12" max="13" width="5.7109375" style="6" customWidth="1"/>
    <col min="14" max="14" width="11.421875" style="5" customWidth="1"/>
    <col min="15" max="16" width="5.7109375" style="6" customWidth="1"/>
    <col min="17" max="17" width="11.421875" style="5" customWidth="1"/>
    <col min="18" max="19" width="5.7109375" style="6" customWidth="1"/>
    <col min="20" max="20" width="11.421875" style="5" customWidth="1"/>
    <col min="21" max="22" width="5.7109375" style="6" customWidth="1"/>
    <col min="23" max="23" width="11.421875" style="5" customWidth="1"/>
    <col min="24" max="25" width="5.7109375" style="6" customWidth="1"/>
    <col min="26" max="26" width="11.421875" style="5" customWidth="1"/>
    <col min="27" max="28" width="5.7109375" style="6" customWidth="1"/>
    <col min="29" max="29" width="11.421875" style="5" customWidth="1"/>
    <col min="30" max="31" width="5.7109375" style="6" customWidth="1"/>
    <col min="32" max="32" width="11.421875" style="5" customWidth="1"/>
    <col min="33" max="34" width="5.7109375" style="6" customWidth="1"/>
    <col min="35" max="35" width="11.421875" style="5" customWidth="1"/>
    <col min="36" max="37" width="5.7109375" style="6" customWidth="1"/>
    <col min="38" max="38" width="11.421875" style="5" customWidth="1"/>
    <col min="39" max="40" width="5.7109375" style="6" customWidth="1"/>
    <col min="41" max="41" width="11.421875" style="5" customWidth="1"/>
    <col min="42" max="43" width="5.7109375" style="6" customWidth="1"/>
    <col min="44" max="44" width="11.421875" style="5" customWidth="1"/>
    <col min="45" max="46" width="5.7109375" style="6" customWidth="1"/>
    <col min="47" max="47" width="11.421875" style="5" customWidth="1"/>
    <col min="48" max="49" width="5.7109375" style="6" customWidth="1"/>
    <col min="50" max="50" width="11.421875" style="5" customWidth="1"/>
    <col min="51" max="52" width="5.7109375" style="6" customWidth="1"/>
    <col min="53" max="53" width="11.421875" style="5" customWidth="1"/>
    <col min="54" max="55" width="5.7109375" style="6" customWidth="1"/>
    <col min="56" max="56" width="11.421875" style="5" customWidth="1"/>
    <col min="57" max="58" width="5.7109375" style="6" customWidth="1"/>
    <col min="59" max="59" width="11.421875" style="5" customWidth="1"/>
    <col min="60" max="61" width="5.7109375" style="6" customWidth="1"/>
    <col min="62" max="62" width="11.421875" style="5" customWidth="1"/>
    <col min="63" max="64" width="5.7109375" style="6" customWidth="1"/>
    <col min="65" max="65" width="11.421875" style="5" customWidth="1"/>
    <col min="66" max="67" width="5.7109375" style="6" customWidth="1"/>
    <col min="68" max="68" width="11.421875" style="5" customWidth="1"/>
    <col min="69" max="70" width="5.7109375" style="6" customWidth="1"/>
    <col min="71" max="71" width="11.421875" style="5" customWidth="1"/>
    <col min="72" max="73" width="5.7109375" style="6" customWidth="1"/>
    <col min="74" max="74" width="11.421875" style="5" customWidth="1"/>
    <col min="75" max="76" width="5.7109375" style="6" customWidth="1"/>
    <col min="77" max="16384" width="11.421875" style="5" customWidth="1"/>
  </cols>
  <sheetData>
    <row r="1" spans="1:85" s="10" customFormat="1" ht="63.75">
      <c r="A1" s="19">
        <v>45181</v>
      </c>
      <c r="B1" s="10">
        <v>1998</v>
      </c>
      <c r="C1" s="11" t="str">
        <f>$BQ$1</f>
        <v>diff moy 76</v>
      </c>
      <c r="D1" s="11" t="str">
        <f>$BR$1</f>
        <v>diff moy 17</v>
      </c>
      <c r="E1" s="10">
        <v>1999</v>
      </c>
      <c r="F1" s="11" t="str">
        <f>$BQ$1</f>
        <v>diff moy 76</v>
      </c>
      <c r="G1" s="11" t="str">
        <f>$BR$1</f>
        <v>diff moy 17</v>
      </c>
      <c r="H1" s="12">
        <v>2000</v>
      </c>
      <c r="I1" s="13" t="str">
        <f>$BQ$1</f>
        <v>diff moy 76</v>
      </c>
      <c r="J1" s="13" t="str">
        <f>$BR$1</f>
        <v>diff moy 17</v>
      </c>
      <c r="K1" s="10">
        <v>2001</v>
      </c>
      <c r="L1" s="11" t="str">
        <f>$BQ$1</f>
        <v>diff moy 76</v>
      </c>
      <c r="M1" s="11" t="str">
        <f>$BR$1</f>
        <v>diff moy 17</v>
      </c>
      <c r="N1" s="10">
        <v>2002</v>
      </c>
      <c r="O1" s="11" t="str">
        <f>$BQ$1</f>
        <v>diff moy 76</v>
      </c>
      <c r="P1" s="11" t="str">
        <f>$BR$1</f>
        <v>diff moy 17</v>
      </c>
      <c r="Q1" s="10">
        <v>2003</v>
      </c>
      <c r="R1" s="11" t="str">
        <f>$BQ$1</f>
        <v>diff moy 76</v>
      </c>
      <c r="S1" s="11" t="str">
        <f>$BR$1</f>
        <v>diff moy 17</v>
      </c>
      <c r="T1" s="12">
        <v>2004</v>
      </c>
      <c r="U1" s="13" t="str">
        <f>$BQ$1</f>
        <v>diff moy 76</v>
      </c>
      <c r="V1" s="13" t="str">
        <f>$BR$1</f>
        <v>diff moy 17</v>
      </c>
      <c r="W1" s="10">
        <v>2005</v>
      </c>
      <c r="X1" s="11" t="str">
        <f>$BQ$1</f>
        <v>diff moy 76</v>
      </c>
      <c r="Y1" s="11" t="str">
        <f>$BR$1</f>
        <v>diff moy 17</v>
      </c>
      <c r="Z1" s="10">
        <v>2006</v>
      </c>
      <c r="AA1" s="11" t="str">
        <f>$BQ$1</f>
        <v>diff moy 76</v>
      </c>
      <c r="AB1" s="11" t="str">
        <f>$BR$1</f>
        <v>diff moy 17</v>
      </c>
      <c r="AC1" s="10">
        <v>2007</v>
      </c>
      <c r="AD1" s="11" t="str">
        <f>$BQ$1</f>
        <v>diff moy 76</v>
      </c>
      <c r="AE1" s="11" t="str">
        <f>$BR$1</f>
        <v>diff moy 17</v>
      </c>
      <c r="AF1" s="12">
        <v>2008</v>
      </c>
      <c r="AG1" s="13" t="str">
        <f>$BQ$1</f>
        <v>diff moy 76</v>
      </c>
      <c r="AH1" s="13" t="str">
        <f>$BR$1</f>
        <v>diff moy 17</v>
      </c>
      <c r="AI1" s="10">
        <v>2009</v>
      </c>
      <c r="AJ1" s="11" t="str">
        <f>$BQ$1</f>
        <v>diff moy 76</v>
      </c>
      <c r="AK1" s="11" t="str">
        <f>$BR$1</f>
        <v>diff moy 17</v>
      </c>
      <c r="AL1" s="10">
        <v>2010</v>
      </c>
      <c r="AM1" s="11" t="str">
        <f>$BQ$1</f>
        <v>diff moy 76</v>
      </c>
      <c r="AN1" s="11" t="str">
        <f>$BR$1</f>
        <v>diff moy 17</v>
      </c>
      <c r="AO1" s="10">
        <v>2011</v>
      </c>
      <c r="AP1" s="11" t="str">
        <f>$BQ$1</f>
        <v>diff moy 76</v>
      </c>
      <c r="AQ1" s="11" t="str">
        <f>$BR$1</f>
        <v>diff moy 17</v>
      </c>
      <c r="AR1" s="12">
        <v>2012</v>
      </c>
      <c r="AS1" s="13" t="str">
        <f>$BQ$1</f>
        <v>diff moy 76</v>
      </c>
      <c r="AT1" s="13" t="str">
        <f>$BR$1</f>
        <v>diff moy 17</v>
      </c>
      <c r="AU1" s="10">
        <v>2013</v>
      </c>
      <c r="AV1" s="11" t="str">
        <f>$BQ$1</f>
        <v>diff moy 76</v>
      </c>
      <c r="AW1" s="11" t="str">
        <f>$BR$1</f>
        <v>diff moy 17</v>
      </c>
      <c r="AX1" s="10">
        <v>2014</v>
      </c>
      <c r="AY1" s="11" t="str">
        <f>$BQ$1</f>
        <v>diff moy 76</v>
      </c>
      <c r="AZ1" s="11" t="str">
        <f>$BR$1</f>
        <v>diff moy 17</v>
      </c>
      <c r="BA1" s="10">
        <v>2015</v>
      </c>
      <c r="BB1" s="11" t="str">
        <f>$BQ$1</f>
        <v>diff moy 76</v>
      </c>
      <c r="BC1" s="11" t="str">
        <f>$BR$1</f>
        <v>diff moy 17</v>
      </c>
      <c r="BD1" s="12">
        <v>2016</v>
      </c>
      <c r="BE1" s="13" t="s">
        <v>15</v>
      </c>
      <c r="BF1" s="13" t="s">
        <v>16</v>
      </c>
      <c r="BG1" s="10">
        <v>2017</v>
      </c>
      <c r="BH1" s="11" t="str">
        <f>$BQ$1</f>
        <v>diff moy 76</v>
      </c>
      <c r="BI1" s="11" t="str">
        <f>$BR$1</f>
        <v>diff moy 17</v>
      </c>
      <c r="BJ1" s="10">
        <v>2018</v>
      </c>
      <c r="BK1" s="11" t="str">
        <f>$BQ$1</f>
        <v>diff moy 76</v>
      </c>
      <c r="BL1" s="11" t="str">
        <f>$BR$1</f>
        <v>diff moy 17</v>
      </c>
      <c r="BM1" s="10">
        <v>2019</v>
      </c>
      <c r="BN1" s="11" t="str">
        <f>$BQ$1</f>
        <v>diff moy 76</v>
      </c>
      <c r="BO1" s="11" t="str">
        <f>$BR$1</f>
        <v>diff moy 17</v>
      </c>
      <c r="BP1" s="12">
        <v>2020</v>
      </c>
      <c r="BQ1" s="13" t="s">
        <v>15</v>
      </c>
      <c r="BR1" s="13" t="s">
        <v>16</v>
      </c>
      <c r="BS1" s="10">
        <v>2021</v>
      </c>
      <c r="BT1" s="11" t="str">
        <f>$BQ$1</f>
        <v>diff moy 76</v>
      </c>
      <c r="BU1" s="11" t="str">
        <f>$BR$1</f>
        <v>diff moy 17</v>
      </c>
      <c r="BV1" s="10">
        <v>2022</v>
      </c>
      <c r="BW1" s="11" t="str">
        <f>$BQ$1</f>
        <v>diff moy 76</v>
      </c>
      <c r="BX1" s="11" t="str">
        <f>$BR$1</f>
        <v>diff moy 17</v>
      </c>
      <c r="BY1" s="17" t="s">
        <v>18</v>
      </c>
      <c r="BZ1" s="17" t="s">
        <v>17</v>
      </c>
      <c r="CA1" s="17" t="s">
        <v>19</v>
      </c>
      <c r="CB1" s="17" t="s">
        <v>22</v>
      </c>
      <c r="CC1" s="14" t="s">
        <v>12</v>
      </c>
      <c r="CD1" s="18" t="s">
        <v>20</v>
      </c>
      <c r="CE1" s="18" t="s">
        <v>21</v>
      </c>
      <c r="CF1" s="10" t="s">
        <v>14</v>
      </c>
      <c r="CG1" s="10" t="s">
        <v>13</v>
      </c>
    </row>
    <row r="2" spans="8:70" ht="12.75">
      <c r="H2" s="1"/>
      <c r="I2" s="2"/>
      <c r="J2" s="2"/>
      <c r="T2" s="1"/>
      <c r="U2" s="2"/>
      <c r="V2" s="2"/>
      <c r="AF2" s="1"/>
      <c r="AG2" s="2"/>
      <c r="AH2" s="2"/>
      <c r="AR2" s="1"/>
      <c r="AS2" s="2"/>
      <c r="AT2" s="2"/>
      <c r="BD2" s="1"/>
      <c r="BE2" s="2"/>
      <c r="BF2" s="2"/>
      <c r="BP2" s="1"/>
      <c r="BQ2" s="2"/>
      <c r="BR2" s="2"/>
    </row>
    <row r="3" spans="8:89" ht="12.75">
      <c r="H3" s="1"/>
      <c r="I3" s="2"/>
      <c r="J3" s="2"/>
      <c r="T3" s="1"/>
      <c r="U3" s="2"/>
      <c r="V3" s="2"/>
      <c r="AF3" s="1"/>
      <c r="AG3" s="2"/>
      <c r="AH3" s="2"/>
      <c r="AR3" s="1"/>
      <c r="AS3" s="2"/>
      <c r="AT3" s="2"/>
      <c r="BD3" s="1"/>
      <c r="BE3" s="2"/>
      <c r="BF3" s="2"/>
      <c r="BP3" s="1"/>
      <c r="BQ3" s="2"/>
      <c r="BR3" s="2"/>
      <c r="CD3" s="7">
        <f>(BY9+BY10+BY11+BY12+BY13+BY14+BY15)/7</f>
        <v>372.2128571428571</v>
      </c>
      <c r="CE3" s="7">
        <f>(BZ9+BZ10+BZ11+BZ12+BZ13+BZ14+BZ15)/7</f>
        <v>372.2110857142857</v>
      </c>
      <c r="CF3" s="7"/>
      <c r="CG3" s="7"/>
      <c r="CH3" s="7"/>
      <c r="CI3" s="7"/>
      <c r="CJ3" s="7"/>
      <c r="CK3" s="7"/>
    </row>
    <row r="4" spans="1:89" ht="12.75">
      <c r="A4" s="5" t="s">
        <v>0</v>
      </c>
      <c r="B4" s="7">
        <v>372.11</v>
      </c>
      <c r="C4" s="8">
        <f aca="true" t="shared" si="0" ref="C4:C15">B4-$BY4</f>
        <v>0.09000000000003183</v>
      </c>
      <c r="D4" s="8">
        <f aca="true" t="shared" si="1" ref="D4:D15">B4-$BZ4</f>
        <v>0.012799999999913325</v>
      </c>
      <c r="E4" s="7">
        <v>372.02</v>
      </c>
      <c r="F4" s="8">
        <f aca="true" t="shared" si="2" ref="F4:F15">E4-$BY4</f>
        <v>0</v>
      </c>
      <c r="G4" s="15">
        <f aca="true" t="shared" si="3" ref="G4:G15">E4-$BZ4</f>
        <v>-0.07720000000011851</v>
      </c>
      <c r="H4" s="3">
        <v>372</v>
      </c>
      <c r="I4" s="4">
        <f aca="true" t="shared" si="4" ref="I4:I15">H4-$BY4</f>
        <v>-0.01999999999998181</v>
      </c>
      <c r="J4" s="4">
        <f aca="true" t="shared" si="5" ref="J4:J15">H4-$BZ4</f>
        <v>-0.09720000000010032</v>
      </c>
      <c r="K4" s="7">
        <v>372.13</v>
      </c>
      <c r="L4" s="8">
        <f aca="true" t="shared" si="6" ref="L4:L15">K4-$BY4</f>
        <v>0.11000000000001364</v>
      </c>
      <c r="M4" s="8">
        <f aca="true" t="shared" si="7" ref="M4:M15">K4-$BZ4</f>
        <v>0.032799999999895135</v>
      </c>
      <c r="N4" s="7">
        <v>372.12</v>
      </c>
      <c r="O4" s="8">
        <f aca="true" t="shared" si="8" ref="O4:O15">N4-$BY4</f>
        <v>0.10000000000002274</v>
      </c>
      <c r="P4" s="8">
        <f aca="true" t="shared" si="9" ref="P4:P15">N4-$BZ4</f>
        <v>0.02279999999990423</v>
      </c>
      <c r="Q4" s="7">
        <v>372.14</v>
      </c>
      <c r="R4" s="8">
        <f aca="true" t="shared" si="10" ref="R4:R15">Q4-$BY4</f>
        <v>0.12000000000000455</v>
      </c>
      <c r="S4" s="8">
        <f aca="true" t="shared" si="11" ref="S4:S15">Q4-$BZ4</f>
        <v>0.04279999999988604</v>
      </c>
      <c r="T4" s="3">
        <v>372.13</v>
      </c>
      <c r="U4" s="4">
        <f aca="true" t="shared" si="12" ref="U4:U15">T4-$BY4</f>
        <v>0.11000000000001364</v>
      </c>
      <c r="V4" s="4">
        <f aca="true" t="shared" si="13" ref="V4:V15">T4-$BZ4</f>
        <v>0.032799999999895135</v>
      </c>
      <c r="W4" s="7">
        <v>372.07</v>
      </c>
      <c r="X4" s="8">
        <f aca="true" t="shared" si="14" ref="X4:X15">W4-$BY4</f>
        <v>0.05000000000001137</v>
      </c>
      <c r="Y4" s="8">
        <f aca="true" t="shared" si="15" ref="Y4:Y15">W4-$BZ4</f>
        <v>-0.02720000000010714</v>
      </c>
      <c r="Z4" s="7">
        <v>372.08</v>
      </c>
      <c r="AA4" s="8">
        <f aca="true" t="shared" si="16" ref="AA4:AA15">Z4-$BY4</f>
        <v>0.060000000000002274</v>
      </c>
      <c r="AB4" s="8">
        <f aca="true" t="shared" si="17" ref="AB4:AB15">Z4-$BZ4</f>
        <v>-0.017200000000116233</v>
      </c>
      <c r="AC4" s="7">
        <v>372.15</v>
      </c>
      <c r="AD4" s="8">
        <f aca="true" t="shared" si="18" ref="AD4:AD15">AC4-$BY4</f>
        <v>0.12999999999999545</v>
      </c>
      <c r="AE4" s="16">
        <f aca="true" t="shared" si="19" ref="AE4:AE15">AC4-$BZ4</f>
        <v>0.052799999999876945</v>
      </c>
      <c r="AF4" s="3">
        <v>372.13</v>
      </c>
      <c r="AG4" s="4">
        <f aca="true" t="shared" si="20" ref="AG4:AG15">AF4-$BY4</f>
        <v>0.11000000000001364</v>
      </c>
      <c r="AH4" s="4">
        <f aca="true" t="shared" si="21" ref="AH4:AH15">AF4-$BZ4</f>
        <v>0.032799999999895135</v>
      </c>
      <c r="AI4" s="7">
        <v>372.08</v>
      </c>
      <c r="AJ4" s="8">
        <f aca="true" t="shared" si="22" ref="AJ4:AJ15">AI4-$BY4</f>
        <v>0.060000000000002274</v>
      </c>
      <c r="AK4" s="8">
        <f aca="true" t="shared" si="23" ref="AK4:AK15">AI4-$BZ4</f>
        <v>-0.017200000000116233</v>
      </c>
      <c r="AL4" s="7">
        <v>372.13</v>
      </c>
      <c r="AM4" s="8">
        <f aca="true" t="shared" si="24" ref="AM4:AM15">AL4-$BY4</f>
        <v>0.11000000000001364</v>
      </c>
      <c r="AN4" s="8">
        <f aca="true" t="shared" si="25" ref="AN4:AN15">AL4-$BZ4</f>
        <v>0.032799999999895135</v>
      </c>
      <c r="AO4" s="7">
        <v>372.12</v>
      </c>
      <c r="AP4" s="8">
        <f aca="true" t="shared" si="26" ref="AP4:AP15">AO4-$BY4</f>
        <v>0.10000000000002274</v>
      </c>
      <c r="AQ4" s="8">
        <f aca="true" t="shared" si="27" ref="AQ4:AQ15">AO4-$BZ4</f>
        <v>0.02279999999990423</v>
      </c>
      <c r="AR4" s="3">
        <v>372.13</v>
      </c>
      <c r="AS4" s="4">
        <f aca="true" t="shared" si="28" ref="AS4:AS15">AR4-$BY4</f>
        <v>0.11000000000001364</v>
      </c>
      <c r="AT4" s="4">
        <f aca="true" t="shared" si="29" ref="AT4:AT15">AR4-$BZ4</f>
        <v>0.032799999999895135</v>
      </c>
      <c r="AU4" s="7">
        <v>372.1</v>
      </c>
      <c r="AV4" s="8">
        <f aca="true" t="shared" si="30" ref="AV4:AV15">AU4-$BY4</f>
        <v>0.08000000000004093</v>
      </c>
      <c r="AW4" s="8">
        <f aca="true" t="shared" si="31" ref="AW4:AW15">AU4-$BZ4</f>
        <v>0.00279999999992242</v>
      </c>
      <c r="AX4" s="7">
        <v>372.12</v>
      </c>
      <c r="AY4" s="8">
        <f aca="true" t="shared" si="32" ref="AY4:AY15">AX4-$BY4</f>
        <v>0.10000000000002274</v>
      </c>
      <c r="AZ4" s="8">
        <f aca="true" t="shared" si="33" ref="AZ4:AZ15">AX4-$BZ4</f>
        <v>0.02279999999990423</v>
      </c>
      <c r="BA4" s="7">
        <v>372.09</v>
      </c>
      <c r="BB4" s="8">
        <f aca="true" t="shared" si="34" ref="BB4:BB15">BA4-$BY4</f>
        <v>0.06999999999999318</v>
      </c>
      <c r="BC4" s="8">
        <f aca="true" t="shared" si="35" ref="BC4:BC15">BA4-$BZ4</f>
        <v>-0.007200000000125328</v>
      </c>
      <c r="BD4" s="3">
        <v>372.06</v>
      </c>
      <c r="BE4" s="4">
        <f aca="true" t="shared" si="36" ref="BE4:BE15">BD4-$BY4</f>
        <v>0.040000000000020464</v>
      </c>
      <c r="BF4" s="4">
        <f aca="true" t="shared" si="37" ref="BF4:BF15">BD4-$BZ4</f>
        <v>-0.037200000000098044</v>
      </c>
      <c r="BG4" s="7">
        <v>372.08</v>
      </c>
      <c r="BH4" s="8">
        <f aca="true" t="shared" si="38" ref="BH4:BH15">BG4-$BY4</f>
        <v>0.060000000000002274</v>
      </c>
      <c r="BI4" s="8">
        <f>BG4-$BZ4</f>
        <v>-0.017200000000116233</v>
      </c>
      <c r="BJ4" s="7">
        <v>372.17</v>
      </c>
      <c r="BK4" s="8">
        <f aca="true" t="shared" si="39" ref="BK4:BK15">BJ4-$BY4</f>
        <v>0.1500000000000341</v>
      </c>
      <c r="BL4" s="8">
        <f>BJ4-$BZ4</f>
        <v>0.0727999999999156</v>
      </c>
      <c r="BM4" s="7">
        <v>372.03</v>
      </c>
      <c r="BN4" s="8">
        <f aca="true" t="shared" si="40" ref="BN4:BN15">BM4-$BY4</f>
        <v>0.009999999999990905</v>
      </c>
      <c r="BO4" s="8">
        <f>BM4-$BZ4</f>
        <v>-0.0672000000001276</v>
      </c>
      <c r="BP4" s="3">
        <v>372.05</v>
      </c>
      <c r="BQ4" s="4">
        <f aca="true" t="shared" si="41" ref="BQ4:BQ15">BP4-$BY4</f>
        <v>0.03000000000002956</v>
      </c>
      <c r="BR4" s="4">
        <f>BP4-$BZ4</f>
        <v>-0.04720000000008895</v>
      </c>
      <c r="BS4" s="7">
        <v>372.01</v>
      </c>
      <c r="BT4" s="8">
        <f aca="true" t="shared" si="42" ref="BT4:BT15">BS4-$BY4</f>
        <v>-0.009999999999990905</v>
      </c>
      <c r="BU4" s="8">
        <f>BS4-$BZ4</f>
        <v>-0.08720000000010941</v>
      </c>
      <c r="BV4" s="7">
        <v>372.18</v>
      </c>
      <c r="BW4" s="8">
        <f aca="true" t="shared" si="43" ref="BW4:BW15">BV4-$BY4</f>
        <v>0.160000000000025</v>
      </c>
      <c r="BX4" s="8">
        <f>BV4-$BZ4</f>
        <v>0.0827999999999065</v>
      </c>
      <c r="BY4" s="7">
        <v>372.02</v>
      </c>
      <c r="BZ4" s="7">
        <f>(B4+E4+H4+K4+N4+Q4+T4+W4+Z4+AC4+AF4+AI4+AL4+AO4+AR4+AU4+AX4+BA4+BD4+BG4+BJ4+BM4+BP4+BS4+BV4)/25</f>
        <v>372.0972000000001</v>
      </c>
      <c r="CA4" s="7">
        <f>(B4+E4+K4+N4+Q4+W4+Z4+AC4+AI4+AL4+AO4+AU4+AX4+BA4+BG4+BJ4+BM4+BS4+BV4)/19</f>
        <v>372.1015789473684</v>
      </c>
      <c r="CB4" s="7">
        <f>BZ4-BY4</f>
        <v>0.07720000000011851</v>
      </c>
      <c r="CC4" s="9">
        <f>(J4+V4+AH4+AT4+BF4+BR4)/5</f>
        <v>-0.01664000000012038</v>
      </c>
      <c r="CD4" s="7"/>
      <c r="CE4" s="7"/>
      <c r="CF4" s="9">
        <f>BZ4-$CE$3</f>
        <v>-0.1138857142855727</v>
      </c>
      <c r="CG4" s="9">
        <f>CF4+CC4</f>
        <v>-0.1305257142856931</v>
      </c>
      <c r="CH4" s="7"/>
      <c r="CI4" s="7"/>
      <c r="CJ4" s="7"/>
      <c r="CK4" s="7"/>
    </row>
    <row r="5" spans="1:89" ht="12.75">
      <c r="A5" s="5" t="s">
        <v>1</v>
      </c>
      <c r="B5" s="7">
        <v>371.82</v>
      </c>
      <c r="C5" s="8">
        <f t="shared" si="0"/>
        <v>-0.03000000000002956</v>
      </c>
      <c r="D5" s="15">
        <f t="shared" si="1"/>
        <v>-0.08359999999993306</v>
      </c>
      <c r="E5" s="7">
        <v>371.91</v>
      </c>
      <c r="F5" s="8">
        <f t="shared" si="2"/>
        <v>0.060000000000002274</v>
      </c>
      <c r="G5" s="8">
        <f t="shared" si="3"/>
        <v>0.006400000000098771</v>
      </c>
      <c r="H5" s="3">
        <v>371.84</v>
      </c>
      <c r="I5" s="4">
        <f t="shared" si="4"/>
        <v>-0.010000000000047748</v>
      </c>
      <c r="J5" s="4">
        <f t="shared" si="5"/>
        <v>-0.06359999999995125</v>
      </c>
      <c r="K5" s="7">
        <v>371.94</v>
      </c>
      <c r="L5" s="8">
        <f t="shared" si="6"/>
        <v>0.08999999999997499</v>
      </c>
      <c r="M5" s="8">
        <f t="shared" si="7"/>
        <v>0.036400000000071486</v>
      </c>
      <c r="N5" s="7">
        <v>371.89</v>
      </c>
      <c r="O5" s="8">
        <f t="shared" si="8"/>
        <v>0.03999999999996362</v>
      </c>
      <c r="P5" s="8">
        <f t="shared" si="9"/>
        <v>-0.013599999999939882</v>
      </c>
      <c r="Q5" s="7">
        <v>371.86</v>
      </c>
      <c r="R5" s="8">
        <f t="shared" si="10"/>
        <v>0.009999999999990905</v>
      </c>
      <c r="S5" s="8">
        <f t="shared" si="11"/>
        <v>-0.0435999999999126</v>
      </c>
      <c r="T5" s="3">
        <v>371.9</v>
      </c>
      <c r="U5" s="4">
        <f t="shared" si="12"/>
        <v>0.049999999999954525</v>
      </c>
      <c r="V5" s="4">
        <f t="shared" si="13"/>
        <v>-0.0035999999999489773</v>
      </c>
      <c r="W5" s="7">
        <v>371.91</v>
      </c>
      <c r="X5" s="8">
        <f t="shared" si="14"/>
        <v>0.060000000000002274</v>
      </c>
      <c r="Y5" s="8">
        <f t="shared" si="15"/>
        <v>0.006400000000098771</v>
      </c>
      <c r="Z5" s="7">
        <v>371.93</v>
      </c>
      <c r="AA5" s="8">
        <f t="shared" si="16"/>
        <v>0.07999999999998408</v>
      </c>
      <c r="AB5" s="8">
        <f t="shared" si="17"/>
        <v>0.02640000000008058</v>
      </c>
      <c r="AC5" s="7">
        <v>371.96</v>
      </c>
      <c r="AD5" s="8">
        <f t="shared" si="18"/>
        <v>0.1099999999999568</v>
      </c>
      <c r="AE5" s="16">
        <f t="shared" si="19"/>
        <v>0.056400000000053296</v>
      </c>
      <c r="AF5" s="3">
        <v>371.82</v>
      </c>
      <c r="AG5" s="4">
        <f t="shared" si="20"/>
        <v>-0.03000000000002956</v>
      </c>
      <c r="AH5" s="4">
        <f t="shared" si="21"/>
        <v>-0.08359999999993306</v>
      </c>
      <c r="AI5" s="7">
        <v>371.86</v>
      </c>
      <c r="AJ5" s="8">
        <f t="shared" si="22"/>
        <v>0.009999999999990905</v>
      </c>
      <c r="AK5" s="8">
        <f t="shared" si="23"/>
        <v>-0.0435999999999126</v>
      </c>
      <c r="AL5" s="7">
        <v>371.91</v>
      </c>
      <c r="AM5" s="8">
        <f t="shared" si="24"/>
        <v>0.060000000000002274</v>
      </c>
      <c r="AN5" s="8">
        <f t="shared" si="25"/>
        <v>0.006400000000098771</v>
      </c>
      <c r="AO5" s="7">
        <v>371.9</v>
      </c>
      <c r="AP5" s="8">
        <f t="shared" si="26"/>
        <v>0.049999999999954525</v>
      </c>
      <c r="AQ5" s="8">
        <f t="shared" si="27"/>
        <v>-0.0035999999999489773</v>
      </c>
      <c r="AR5" s="3">
        <v>371.86</v>
      </c>
      <c r="AS5" s="4">
        <f t="shared" si="28"/>
        <v>0.009999999999990905</v>
      </c>
      <c r="AT5" s="4">
        <f t="shared" si="29"/>
        <v>-0.0435999999999126</v>
      </c>
      <c r="AU5" s="7">
        <v>371.94</v>
      </c>
      <c r="AV5" s="8">
        <f t="shared" si="30"/>
        <v>0.08999999999997499</v>
      </c>
      <c r="AW5" s="8">
        <f t="shared" si="31"/>
        <v>0.036400000000071486</v>
      </c>
      <c r="AX5" s="7">
        <v>371.97</v>
      </c>
      <c r="AY5" s="8">
        <f t="shared" si="32"/>
        <v>0.12000000000000455</v>
      </c>
      <c r="AZ5" s="8">
        <f t="shared" si="33"/>
        <v>0.06640000000010104</v>
      </c>
      <c r="BA5" s="7">
        <v>371.95</v>
      </c>
      <c r="BB5" s="8">
        <f t="shared" si="34"/>
        <v>0.0999999999999659</v>
      </c>
      <c r="BC5" s="8">
        <f t="shared" si="35"/>
        <v>0.04640000000006239</v>
      </c>
      <c r="BD5" s="3">
        <v>371.86</v>
      </c>
      <c r="BE5" s="4">
        <f t="shared" si="36"/>
        <v>0.009999999999990905</v>
      </c>
      <c r="BF5" s="4">
        <f t="shared" si="37"/>
        <v>-0.0435999999999126</v>
      </c>
      <c r="BG5" s="7">
        <v>371.9</v>
      </c>
      <c r="BH5" s="8">
        <f t="shared" si="38"/>
        <v>0.049999999999954525</v>
      </c>
      <c r="BI5" s="8">
        <f aca="true" t="shared" si="44" ref="BI5:BI15">BG5-$BZ5</f>
        <v>-0.0035999999999489773</v>
      </c>
      <c r="BJ5" s="7">
        <v>371.96</v>
      </c>
      <c r="BK5" s="8">
        <f t="shared" si="39"/>
        <v>0.1099999999999568</v>
      </c>
      <c r="BL5" s="8">
        <f aca="true" t="shared" si="45" ref="BL5:BL15">BJ5-$BZ5</f>
        <v>0.056400000000053296</v>
      </c>
      <c r="BM5" s="7">
        <v>371.87</v>
      </c>
      <c r="BN5" s="8">
        <f t="shared" si="40"/>
        <v>0.01999999999998181</v>
      </c>
      <c r="BO5" s="8">
        <f aca="true" t="shared" si="46" ref="BO5:BO15">BM5-$BZ5</f>
        <v>-0.03359999999992169</v>
      </c>
      <c r="BP5" s="3">
        <v>371.85</v>
      </c>
      <c r="BQ5" s="4">
        <f t="shared" si="41"/>
        <v>0</v>
      </c>
      <c r="BR5" s="4">
        <f aca="true" t="shared" si="47" ref="BR5:BR15">BP5-$BZ5</f>
        <v>-0.0535999999999035</v>
      </c>
      <c r="BS5" s="7">
        <v>372</v>
      </c>
      <c r="BT5" s="8">
        <f t="shared" si="42"/>
        <v>0.14999999999997726</v>
      </c>
      <c r="BU5" s="8">
        <f aca="true" t="shared" si="48" ref="BU5:BU15">BS5-$BZ5</f>
        <v>0.09640000000007376</v>
      </c>
      <c r="BV5" s="7">
        <v>371.98</v>
      </c>
      <c r="BW5" s="8">
        <f t="shared" si="43"/>
        <v>0.12999999999999545</v>
      </c>
      <c r="BX5" s="8">
        <f aca="true" t="shared" si="49" ref="BX5:BX15">BV5-$BZ5</f>
        <v>0.07640000000009195</v>
      </c>
      <c r="BY5" s="7">
        <v>371.85</v>
      </c>
      <c r="BZ5" s="7">
        <f aca="true" t="shared" si="50" ref="BZ5:BZ15">(B5+E5+H5+K5+N5+Q5+T5+W5+Z5+AC5+AF5+AI5+AL5+AO5+AR5+AU5+AX5+BA5+BD5+BG5+BJ5+BM5+BP5+BS5+BV5)/25</f>
        <v>371.9035999999999</v>
      </c>
      <c r="CA5" s="7">
        <f aca="true" t="shared" si="51" ref="CA5:CA15">(B5+E5+K5+N5+Q5+W5+Z5+AC5+AI5+AL5+AO5+AU5+AX5+BA5+BG5+BJ5+BM5+BS5+BV5)/19</f>
        <v>371.918947368421</v>
      </c>
      <c r="CB5" s="7">
        <f aca="true" t="shared" si="52" ref="CB5:CB15">BZ5-BY5</f>
        <v>0.0535999999999035</v>
      </c>
      <c r="CC5" s="9">
        <f aca="true" t="shared" si="53" ref="CC5:CC15">(J5+V5+AH5+AT5+BF5+BR5)/5</f>
        <v>-0.0583199999999124</v>
      </c>
      <c r="CD5" s="7"/>
      <c r="CE5" s="7"/>
      <c r="CF5" s="9">
        <f aca="true" t="shared" si="54" ref="CF5:CF15">BZ5-$CE$3</f>
        <v>-0.3074857142857468</v>
      </c>
      <c r="CG5" s="9">
        <f aca="true" t="shared" si="55" ref="CG5:CG15">CF5+CC5</f>
        <v>-0.36580571428565917</v>
      </c>
      <c r="CH5" s="7"/>
      <c r="CI5" s="7"/>
      <c r="CJ5" s="7"/>
      <c r="CK5" s="7"/>
    </row>
    <row r="6" spans="1:89" ht="12.75">
      <c r="A6" s="5" t="s">
        <v>2</v>
      </c>
      <c r="B6" s="7">
        <v>371.66</v>
      </c>
      <c r="C6" s="8">
        <f t="shared" si="0"/>
        <v>-0.009999999999990905</v>
      </c>
      <c r="D6" s="15">
        <f t="shared" si="1"/>
        <v>-0.054800000000057025</v>
      </c>
      <c r="E6" s="7">
        <v>371.69</v>
      </c>
      <c r="F6" s="8">
        <f t="shared" si="2"/>
        <v>0.01999999999998181</v>
      </c>
      <c r="G6" s="8">
        <f t="shared" si="3"/>
        <v>-0.02480000000008431</v>
      </c>
      <c r="H6" s="3">
        <v>371.54</v>
      </c>
      <c r="I6" s="4">
        <f t="shared" si="4"/>
        <v>-0.12999999999999545</v>
      </c>
      <c r="J6" s="4">
        <f t="shared" si="5"/>
        <v>-0.17480000000006157</v>
      </c>
      <c r="K6" s="7">
        <v>372</v>
      </c>
      <c r="L6" s="8">
        <f t="shared" si="6"/>
        <v>0.3299999999999841</v>
      </c>
      <c r="M6" s="16">
        <f t="shared" si="7"/>
        <v>0.28519999999991796</v>
      </c>
      <c r="N6" s="7">
        <v>371.77</v>
      </c>
      <c r="O6" s="8">
        <f t="shared" si="8"/>
        <v>0.0999999999999659</v>
      </c>
      <c r="P6" s="8">
        <f t="shared" si="9"/>
        <v>0.055199999999899774</v>
      </c>
      <c r="Q6" s="7">
        <v>371.68</v>
      </c>
      <c r="R6" s="8">
        <f t="shared" si="10"/>
        <v>0.009999999999990905</v>
      </c>
      <c r="S6" s="8">
        <f t="shared" si="11"/>
        <v>-0.034800000000075215</v>
      </c>
      <c r="T6" s="3">
        <v>371.58</v>
      </c>
      <c r="U6" s="4">
        <f t="shared" si="12"/>
        <v>-0.09000000000003183</v>
      </c>
      <c r="V6" s="4">
        <f t="shared" si="13"/>
        <v>-0.13480000000009795</v>
      </c>
      <c r="W6" s="7">
        <v>371.73</v>
      </c>
      <c r="X6" s="8">
        <f t="shared" si="14"/>
        <v>0.060000000000002274</v>
      </c>
      <c r="Y6" s="8">
        <f t="shared" si="15"/>
        <v>0.015199999999936153</v>
      </c>
      <c r="Z6" s="7">
        <v>371.84</v>
      </c>
      <c r="AA6" s="8">
        <f t="shared" si="16"/>
        <v>0.16999999999995907</v>
      </c>
      <c r="AB6" s="8">
        <f t="shared" si="17"/>
        <v>0.12519999999989295</v>
      </c>
      <c r="AC6" s="7">
        <v>371.82</v>
      </c>
      <c r="AD6" s="8">
        <f t="shared" si="18"/>
        <v>0.14999999999997726</v>
      </c>
      <c r="AE6" s="8">
        <f t="shared" si="19"/>
        <v>0.10519999999991114</v>
      </c>
      <c r="AF6" s="3">
        <v>371.55</v>
      </c>
      <c r="AG6" s="4">
        <f t="shared" si="20"/>
        <v>-0.12000000000000455</v>
      </c>
      <c r="AH6" s="4">
        <f t="shared" si="21"/>
        <v>-0.16480000000007067</v>
      </c>
      <c r="AI6" s="7">
        <v>371.72</v>
      </c>
      <c r="AJ6" s="8">
        <f t="shared" si="22"/>
        <v>0.05000000000001137</v>
      </c>
      <c r="AK6" s="8">
        <f t="shared" si="23"/>
        <v>0.005199999999945248</v>
      </c>
      <c r="AL6" s="7">
        <v>371.75</v>
      </c>
      <c r="AM6" s="8">
        <f t="shared" si="24"/>
        <v>0.07999999999998408</v>
      </c>
      <c r="AN6" s="8">
        <f t="shared" si="25"/>
        <v>0.035199999999917964</v>
      </c>
      <c r="AO6" s="7">
        <v>371.73</v>
      </c>
      <c r="AP6" s="8">
        <f t="shared" si="26"/>
        <v>0.060000000000002274</v>
      </c>
      <c r="AQ6" s="8">
        <f t="shared" si="27"/>
        <v>0.015199999999936153</v>
      </c>
      <c r="AR6" s="3">
        <v>371.59</v>
      </c>
      <c r="AS6" s="4">
        <f t="shared" si="28"/>
        <v>-0.08000000000004093</v>
      </c>
      <c r="AT6" s="4">
        <f t="shared" si="29"/>
        <v>-0.12480000000010705</v>
      </c>
      <c r="AU6" s="7">
        <v>371.71</v>
      </c>
      <c r="AV6" s="8">
        <f t="shared" si="30"/>
        <v>0.03999999999996362</v>
      </c>
      <c r="AW6" s="8">
        <f t="shared" si="31"/>
        <v>-0.0048000000001025</v>
      </c>
      <c r="AX6" s="7">
        <v>371.76</v>
      </c>
      <c r="AY6" s="8">
        <f t="shared" si="32"/>
        <v>0.08999999999997499</v>
      </c>
      <c r="AZ6" s="8">
        <f t="shared" si="33"/>
        <v>0.04519999999990887</v>
      </c>
      <c r="BA6" s="7">
        <v>371.77</v>
      </c>
      <c r="BB6" s="8">
        <f t="shared" si="34"/>
        <v>0.0999999999999659</v>
      </c>
      <c r="BC6" s="8">
        <f t="shared" si="35"/>
        <v>0.055199999999899774</v>
      </c>
      <c r="BD6" s="3">
        <v>371.56</v>
      </c>
      <c r="BE6" s="4">
        <f t="shared" si="36"/>
        <v>-0.11000000000001364</v>
      </c>
      <c r="BF6" s="4">
        <f t="shared" si="37"/>
        <v>-0.15480000000007976</v>
      </c>
      <c r="BG6" s="7">
        <v>371.84</v>
      </c>
      <c r="BH6" s="8">
        <f t="shared" si="38"/>
        <v>0.16999999999995907</v>
      </c>
      <c r="BI6" s="8">
        <f t="shared" si="44"/>
        <v>0.12519999999989295</v>
      </c>
      <c r="BJ6" s="7">
        <v>371.76</v>
      </c>
      <c r="BK6" s="8">
        <f t="shared" si="39"/>
        <v>0.08999999999997499</v>
      </c>
      <c r="BL6" s="8">
        <f t="shared" si="45"/>
        <v>0.04519999999990887</v>
      </c>
      <c r="BM6" s="7">
        <v>371.73</v>
      </c>
      <c r="BN6" s="8">
        <f t="shared" si="40"/>
        <v>0.060000000000002274</v>
      </c>
      <c r="BO6" s="8">
        <f t="shared" si="46"/>
        <v>0.015199999999936153</v>
      </c>
      <c r="BP6" s="3">
        <v>371.64</v>
      </c>
      <c r="BQ6" s="4">
        <f t="shared" si="41"/>
        <v>-0.03000000000002956</v>
      </c>
      <c r="BR6" s="4">
        <f t="shared" si="47"/>
        <v>-0.07480000000009568</v>
      </c>
      <c r="BS6" s="7">
        <v>371.69</v>
      </c>
      <c r="BT6" s="8">
        <f t="shared" si="42"/>
        <v>0.01999999999998181</v>
      </c>
      <c r="BU6" s="8">
        <f t="shared" si="48"/>
        <v>-0.02480000000008431</v>
      </c>
      <c r="BV6" s="7">
        <v>371.76</v>
      </c>
      <c r="BW6" s="8">
        <f t="shared" si="43"/>
        <v>0.08999999999997499</v>
      </c>
      <c r="BX6" s="8">
        <f t="shared" si="49"/>
        <v>0.04519999999990887</v>
      </c>
      <c r="BY6" s="7">
        <v>371.67</v>
      </c>
      <c r="BZ6" s="7">
        <f t="shared" si="50"/>
        <v>371.7148000000001</v>
      </c>
      <c r="CA6" s="7">
        <f t="shared" si="51"/>
        <v>371.75842105263155</v>
      </c>
      <c r="CB6" s="7">
        <f t="shared" si="52"/>
        <v>0.04480000000006612</v>
      </c>
      <c r="CC6" s="9">
        <f t="shared" si="53"/>
        <v>-0.16576000000010255</v>
      </c>
      <c r="CD6" s="7"/>
      <c r="CE6" s="7"/>
      <c r="CF6" s="9">
        <f t="shared" si="54"/>
        <v>-0.496285714285591</v>
      </c>
      <c r="CG6" s="9">
        <f t="shared" si="55"/>
        <v>-0.6620457142856935</v>
      </c>
      <c r="CH6" s="7"/>
      <c r="CI6" s="7"/>
      <c r="CJ6" s="7"/>
      <c r="CK6" s="7"/>
    </row>
    <row r="7" spans="1:89" ht="12.75">
      <c r="A7" s="5" t="s">
        <v>3</v>
      </c>
      <c r="B7" s="7">
        <v>371.68</v>
      </c>
      <c r="C7" s="8">
        <f t="shared" si="0"/>
        <v>0.009999999999990905</v>
      </c>
      <c r="D7" s="8">
        <f t="shared" si="1"/>
        <v>0.007199999999954798</v>
      </c>
      <c r="E7" s="7">
        <v>371.7</v>
      </c>
      <c r="F7" s="8">
        <f t="shared" si="2"/>
        <v>0.029999999999972715</v>
      </c>
      <c r="G7" s="8">
        <f t="shared" si="3"/>
        <v>0.027199999999936608</v>
      </c>
      <c r="H7" s="3">
        <v>371.55</v>
      </c>
      <c r="I7" s="4">
        <f t="shared" si="4"/>
        <v>-0.12000000000000455</v>
      </c>
      <c r="J7" s="4">
        <f t="shared" si="5"/>
        <v>-0.12280000000004065</v>
      </c>
      <c r="K7" s="7">
        <v>371.81</v>
      </c>
      <c r="L7" s="8">
        <f t="shared" si="6"/>
        <v>0.13999999999998636</v>
      </c>
      <c r="M7" s="16">
        <f t="shared" si="7"/>
        <v>0.13719999999995025</v>
      </c>
      <c r="N7" s="7">
        <v>371.66</v>
      </c>
      <c r="O7" s="8">
        <f t="shared" si="8"/>
        <v>-0.009999999999990905</v>
      </c>
      <c r="P7" s="8">
        <f t="shared" si="9"/>
        <v>-0.012800000000027012</v>
      </c>
      <c r="Q7" s="7">
        <v>371.65</v>
      </c>
      <c r="R7" s="8">
        <f t="shared" si="10"/>
        <v>-0.020000000000038654</v>
      </c>
      <c r="S7" s="15">
        <f t="shared" si="11"/>
        <v>-0.02280000000007476</v>
      </c>
      <c r="T7" s="3">
        <v>371.54</v>
      </c>
      <c r="U7" s="4">
        <f t="shared" si="12"/>
        <v>-0.12999999999999545</v>
      </c>
      <c r="V7" s="4">
        <f t="shared" si="13"/>
        <v>-0.13280000000003156</v>
      </c>
      <c r="W7" s="7">
        <v>371.74</v>
      </c>
      <c r="X7" s="8">
        <f t="shared" si="14"/>
        <v>0.06999999999999318</v>
      </c>
      <c r="Y7" s="8">
        <f t="shared" si="15"/>
        <v>0.06719999999995707</v>
      </c>
      <c r="Z7" s="7">
        <v>371.8</v>
      </c>
      <c r="AA7" s="8">
        <f t="shared" si="16"/>
        <v>0.12999999999999545</v>
      </c>
      <c r="AB7" s="8">
        <f t="shared" si="17"/>
        <v>0.12719999999995935</v>
      </c>
      <c r="AC7" s="7">
        <v>371.72</v>
      </c>
      <c r="AD7" s="8">
        <f t="shared" si="18"/>
        <v>0.05000000000001137</v>
      </c>
      <c r="AE7" s="8">
        <f t="shared" si="19"/>
        <v>0.04719999999997526</v>
      </c>
      <c r="AF7" s="3">
        <v>371.57</v>
      </c>
      <c r="AG7" s="4">
        <f t="shared" si="20"/>
        <v>-0.10000000000002274</v>
      </c>
      <c r="AH7" s="4">
        <f t="shared" si="21"/>
        <v>-0.10280000000005884</v>
      </c>
      <c r="AI7" s="7">
        <v>371.7</v>
      </c>
      <c r="AJ7" s="8">
        <f t="shared" si="22"/>
        <v>0.029999999999972715</v>
      </c>
      <c r="AK7" s="8">
        <f t="shared" si="23"/>
        <v>0.027199999999936608</v>
      </c>
      <c r="AL7" s="7">
        <v>371.66</v>
      </c>
      <c r="AM7" s="8">
        <f t="shared" si="24"/>
        <v>-0.009999999999990905</v>
      </c>
      <c r="AN7" s="8">
        <f t="shared" si="25"/>
        <v>-0.012800000000027012</v>
      </c>
      <c r="AO7" s="7">
        <v>371.67</v>
      </c>
      <c r="AP7" s="8">
        <f t="shared" si="26"/>
        <v>0</v>
      </c>
      <c r="AQ7" s="8">
        <f t="shared" si="27"/>
        <v>-0.002800000000036107</v>
      </c>
      <c r="AR7" s="3">
        <v>371.58</v>
      </c>
      <c r="AS7" s="4">
        <f t="shared" si="28"/>
        <v>-0.09000000000003183</v>
      </c>
      <c r="AT7" s="4">
        <f t="shared" si="29"/>
        <v>-0.09280000000006794</v>
      </c>
      <c r="AU7" s="7">
        <v>371.73</v>
      </c>
      <c r="AV7" s="8">
        <f t="shared" si="30"/>
        <v>0.060000000000002274</v>
      </c>
      <c r="AW7" s="8">
        <f t="shared" si="31"/>
        <v>0.05719999999996617</v>
      </c>
      <c r="AX7" s="7">
        <v>371.67</v>
      </c>
      <c r="AY7" s="8">
        <f t="shared" si="32"/>
        <v>0</v>
      </c>
      <c r="AZ7" s="8">
        <f t="shared" si="33"/>
        <v>-0.002800000000036107</v>
      </c>
      <c r="BA7" s="7">
        <v>371.72</v>
      </c>
      <c r="BB7" s="8">
        <f t="shared" si="34"/>
        <v>0.05000000000001137</v>
      </c>
      <c r="BC7" s="8">
        <f t="shared" si="35"/>
        <v>0.04719999999997526</v>
      </c>
      <c r="BD7" s="3">
        <v>371.59</v>
      </c>
      <c r="BE7" s="4">
        <f t="shared" si="36"/>
        <v>-0.08000000000004093</v>
      </c>
      <c r="BF7" s="4">
        <f t="shared" si="37"/>
        <v>-0.08280000000007703</v>
      </c>
      <c r="BG7" s="7">
        <v>371.72</v>
      </c>
      <c r="BH7" s="8">
        <f t="shared" si="38"/>
        <v>0.05000000000001137</v>
      </c>
      <c r="BI7" s="8">
        <f t="shared" si="44"/>
        <v>0.04719999999997526</v>
      </c>
      <c r="BJ7" s="7">
        <v>371.75</v>
      </c>
      <c r="BK7" s="8">
        <f t="shared" si="39"/>
        <v>0.07999999999998408</v>
      </c>
      <c r="BL7" s="8">
        <f t="shared" si="45"/>
        <v>0.07719999999994798</v>
      </c>
      <c r="BM7" s="7">
        <v>371.69</v>
      </c>
      <c r="BN7" s="8">
        <f t="shared" si="40"/>
        <v>0.01999999999998181</v>
      </c>
      <c r="BO7" s="8">
        <f t="shared" si="46"/>
        <v>0.017199999999945703</v>
      </c>
      <c r="BP7" s="3">
        <v>371.56</v>
      </c>
      <c r="BQ7" s="4">
        <f t="shared" si="41"/>
        <v>-0.11000000000001364</v>
      </c>
      <c r="BR7" s="4">
        <f t="shared" si="47"/>
        <v>-0.11280000000004975</v>
      </c>
      <c r="BS7" s="7">
        <v>371.66</v>
      </c>
      <c r="BT7" s="8">
        <f t="shared" si="42"/>
        <v>-0.009999999999990905</v>
      </c>
      <c r="BU7" s="8">
        <f t="shared" si="48"/>
        <v>-0.012800000000027012</v>
      </c>
      <c r="BV7" s="7">
        <v>371.7</v>
      </c>
      <c r="BW7" s="8">
        <f t="shared" si="43"/>
        <v>0.029999999999972715</v>
      </c>
      <c r="BX7" s="8">
        <f t="shared" si="49"/>
        <v>0.027199999999936608</v>
      </c>
      <c r="BY7" s="7">
        <v>371.67</v>
      </c>
      <c r="BZ7" s="7">
        <f t="shared" si="50"/>
        <v>371.67280000000005</v>
      </c>
      <c r="CA7" s="7">
        <f t="shared" si="51"/>
        <v>371.70684210526315</v>
      </c>
      <c r="CB7" s="7">
        <f t="shared" si="52"/>
        <v>0.002800000000036107</v>
      </c>
      <c r="CC7" s="9">
        <f t="shared" si="53"/>
        <v>-0.12936000000006515</v>
      </c>
      <c r="CD7" s="7"/>
      <c r="CE7" s="7"/>
      <c r="CF7" s="9">
        <f t="shared" si="54"/>
        <v>-0.538285714285621</v>
      </c>
      <c r="CG7" s="9">
        <f t="shared" si="55"/>
        <v>-0.6676457142856862</v>
      </c>
      <c r="CH7" s="7"/>
      <c r="CI7" s="7"/>
      <c r="CJ7" s="7"/>
      <c r="CK7" s="7"/>
    </row>
    <row r="8" spans="1:89" ht="12.75">
      <c r="A8" s="5" t="s">
        <v>4</v>
      </c>
      <c r="B8" s="7">
        <v>371.84</v>
      </c>
      <c r="C8" s="8">
        <f t="shared" si="0"/>
        <v>-0.05000000000001137</v>
      </c>
      <c r="D8" s="8">
        <f t="shared" si="1"/>
        <v>-0.10599999999999454</v>
      </c>
      <c r="E8" s="7">
        <v>372.14</v>
      </c>
      <c r="F8" s="8">
        <f t="shared" si="2"/>
        <v>0.25</v>
      </c>
      <c r="G8" s="16">
        <f t="shared" si="3"/>
        <v>0.19400000000001683</v>
      </c>
      <c r="H8" s="3">
        <v>371.92</v>
      </c>
      <c r="I8" s="4">
        <f t="shared" si="4"/>
        <v>0.03000000000002956</v>
      </c>
      <c r="J8" s="4">
        <f t="shared" si="5"/>
        <v>-0.025999999999953616</v>
      </c>
      <c r="K8" s="7">
        <v>371.91</v>
      </c>
      <c r="L8" s="8">
        <f t="shared" si="6"/>
        <v>0.020000000000038654</v>
      </c>
      <c r="M8" s="8">
        <f t="shared" si="7"/>
        <v>-0.03599999999994452</v>
      </c>
      <c r="N8" s="7">
        <v>371.91</v>
      </c>
      <c r="O8" s="8">
        <f t="shared" si="8"/>
        <v>0.020000000000038654</v>
      </c>
      <c r="P8" s="8">
        <f t="shared" si="9"/>
        <v>-0.03599999999994452</v>
      </c>
      <c r="Q8" s="7">
        <v>371.97</v>
      </c>
      <c r="R8" s="8">
        <f t="shared" si="10"/>
        <v>0.08000000000004093</v>
      </c>
      <c r="S8" s="8">
        <f t="shared" si="11"/>
        <v>0.024000000000057753</v>
      </c>
      <c r="T8" s="3">
        <v>371.9</v>
      </c>
      <c r="U8" s="4">
        <f t="shared" si="12"/>
        <v>0.009999999999990905</v>
      </c>
      <c r="V8" s="4">
        <f t="shared" si="13"/>
        <v>-0.04599999999999227</v>
      </c>
      <c r="W8" s="7">
        <v>372.01</v>
      </c>
      <c r="X8" s="8">
        <f t="shared" si="14"/>
        <v>0.12000000000000455</v>
      </c>
      <c r="Y8" s="8">
        <f t="shared" si="15"/>
        <v>0.06400000000002137</v>
      </c>
      <c r="Z8" s="7">
        <v>372.05</v>
      </c>
      <c r="AA8" s="8">
        <f t="shared" si="16"/>
        <v>0.160000000000025</v>
      </c>
      <c r="AB8" s="8">
        <f t="shared" si="17"/>
        <v>0.10400000000004184</v>
      </c>
      <c r="AC8" s="7">
        <v>372.02</v>
      </c>
      <c r="AD8" s="8">
        <f t="shared" si="18"/>
        <v>0.12999999999999545</v>
      </c>
      <c r="AE8" s="8">
        <f t="shared" si="19"/>
        <v>0.07400000000001228</v>
      </c>
      <c r="AF8" s="3">
        <v>371.94</v>
      </c>
      <c r="AG8" s="4">
        <f t="shared" si="20"/>
        <v>0.05000000000001137</v>
      </c>
      <c r="AH8" s="4">
        <f t="shared" si="21"/>
        <v>-0.005999999999971806</v>
      </c>
      <c r="AI8" s="7">
        <v>371.94</v>
      </c>
      <c r="AJ8" s="16">
        <f t="shared" si="22"/>
        <v>0.05000000000001137</v>
      </c>
      <c r="AK8" s="8">
        <f t="shared" si="23"/>
        <v>-0.005999999999971806</v>
      </c>
      <c r="AL8" s="7">
        <v>371.88</v>
      </c>
      <c r="AM8" s="8">
        <f t="shared" si="24"/>
        <v>-0.009999999999990905</v>
      </c>
      <c r="AN8" s="8">
        <f t="shared" si="25"/>
        <v>-0.06599999999997408</v>
      </c>
      <c r="AO8" s="7">
        <v>371.82</v>
      </c>
      <c r="AP8" s="8">
        <f t="shared" si="26"/>
        <v>-0.06999999999999318</v>
      </c>
      <c r="AQ8" s="15">
        <f t="shared" si="27"/>
        <v>-0.12599999999997635</v>
      </c>
      <c r="AR8" s="3">
        <v>371.73</v>
      </c>
      <c r="AS8" s="4">
        <f t="shared" si="28"/>
        <v>-0.15999999999996817</v>
      </c>
      <c r="AT8" s="4">
        <f t="shared" si="29"/>
        <v>-0.21599999999995134</v>
      </c>
      <c r="AU8" s="7">
        <v>371.99</v>
      </c>
      <c r="AV8" s="8">
        <f t="shared" si="30"/>
        <v>0.10000000000002274</v>
      </c>
      <c r="AW8" s="8">
        <f t="shared" si="31"/>
        <v>0.04400000000003956</v>
      </c>
      <c r="AX8" s="7">
        <v>371.89</v>
      </c>
      <c r="AY8" s="8">
        <f t="shared" si="32"/>
        <v>0</v>
      </c>
      <c r="AZ8" s="8">
        <f t="shared" si="33"/>
        <v>-0.055999999999983174</v>
      </c>
      <c r="BA8" s="7">
        <v>372.19</v>
      </c>
      <c r="BB8" s="8">
        <f t="shared" si="34"/>
        <v>0.30000000000001137</v>
      </c>
      <c r="BC8" s="8">
        <f t="shared" si="35"/>
        <v>0.2440000000000282</v>
      </c>
      <c r="BD8" s="3">
        <v>372.03</v>
      </c>
      <c r="BE8" s="4">
        <f t="shared" si="36"/>
        <v>0.13999999999998636</v>
      </c>
      <c r="BF8" s="4">
        <f t="shared" si="37"/>
        <v>0.08400000000000318</v>
      </c>
      <c r="BG8" s="7">
        <v>371.96</v>
      </c>
      <c r="BH8" s="8">
        <f t="shared" si="38"/>
        <v>0.06999999999999318</v>
      </c>
      <c r="BI8" s="8">
        <f t="shared" si="44"/>
        <v>0.014000000000010004</v>
      </c>
      <c r="BJ8" s="7">
        <v>371.96</v>
      </c>
      <c r="BK8" s="8">
        <f t="shared" si="39"/>
        <v>0.06999999999999318</v>
      </c>
      <c r="BL8" s="8">
        <f t="shared" si="45"/>
        <v>0.014000000000010004</v>
      </c>
      <c r="BM8" s="7">
        <v>371.88</v>
      </c>
      <c r="BN8" s="8">
        <f t="shared" si="40"/>
        <v>-0.009999999999990905</v>
      </c>
      <c r="BO8" s="8">
        <f t="shared" si="46"/>
        <v>-0.06599999999997408</v>
      </c>
      <c r="BP8" s="3">
        <v>371.84</v>
      </c>
      <c r="BQ8" s="4">
        <f t="shared" si="41"/>
        <v>-0.05000000000001137</v>
      </c>
      <c r="BR8" s="4">
        <f t="shared" si="47"/>
        <v>-0.10599999999999454</v>
      </c>
      <c r="BS8" s="7">
        <v>372.01</v>
      </c>
      <c r="BT8" s="8">
        <f t="shared" si="42"/>
        <v>0.12000000000000455</v>
      </c>
      <c r="BU8" s="8">
        <f t="shared" si="48"/>
        <v>0.06400000000002137</v>
      </c>
      <c r="BV8" s="7">
        <v>371.92</v>
      </c>
      <c r="BW8" s="8">
        <f t="shared" si="43"/>
        <v>0.03000000000002956</v>
      </c>
      <c r="BX8" s="8">
        <f t="shared" si="49"/>
        <v>-0.025999999999953616</v>
      </c>
      <c r="BY8" s="7">
        <v>371.89</v>
      </c>
      <c r="BZ8" s="7">
        <f t="shared" si="50"/>
        <v>371.94599999999997</v>
      </c>
      <c r="CA8" s="7">
        <f t="shared" si="51"/>
        <v>371.9626315789474</v>
      </c>
      <c r="CB8" s="7">
        <f t="shared" si="52"/>
        <v>0.055999999999983174</v>
      </c>
      <c r="CC8" s="9">
        <f t="shared" si="53"/>
        <v>-0.06319999999997208</v>
      </c>
      <c r="CD8" s="7"/>
      <c r="CE8" s="7"/>
      <c r="CF8" s="9">
        <f t="shared" si="54"/>
        <v>-0.2650857142857035</v>
      </c>
      <c r="CG8" s="9">
        <f t="shared" si="55"/>
        <v>-0.32828571428567555</v>
      </c>
      <c r="CH8" s="7"/>
      <c r="CI8" s="7"/>
      <c r="CJ8" s="7"/>
      <c r="CK8" s="7"/>
    </row>
    <row r="9" spans="1:89" ht="12.75">
      <c r="A9" s="5" t="s">
        <v>5</v>
      </c>
      <c r="B9" s="7">
        <v>372.13</v>
      </c>
      <c r="C9" s="8">
        <f t="shared" si="0"/>
        <v>-0.05000000000001137</v>
      </c>
      <c r="D9" s="15">
        <f t="shared" si="1"/>
        <v>-0.07400000000001228</v>
      </c>
      <c r="E9" s="7">
        <v>372.36</v>
      </c>
      <c r="F9" s="8">
        <f t="shared" si="2"/>
        <v>0.18000000000000682</v>
      </c>
      <c r="G9" s="16">
        <f t="shared" si="3"/>
        <v>0.1560000000000059</v>
      </c>
      <c r="H9" s="3">
        <v>372.16</v>
      </c>
      <c r="I9" s="4">
        <f t="shared" si="4"/>
        <v>-0.01999999999998181</v>
      </c>
      <c r="J9" s="4">
        <f t="shared" si="5"/>
        <v>-0.04399999999998272</v>
      </c>
      <c r="K9" s="7">
        <v>372.19</v>
      </c>
      <c r="L9" s="8">
        <f t="shared" si="6"/>
        <v>0.009999999999990905</v>
      </c>
      <c r="M9" s="8">
        <f t="shared" si="7"/>
        <v>-0.014000000000010004</v>
      </c>
      <c r="N9" s="7">
        <v>372.19</v>
      </c>
      <c r="O9" s="8">
        <f t="shared" si="8"/>
        <v>0.009999999999990905</v>
      </c>
      <c r="P9" s="8">
        <f t="shared" si="9"/>
        <v>-0.014000000000010004</v>
      </c>
      <c r="Q9" s="7">
        <v>372.21</v>
      </c>
      <c r="R9" s="8">
        <f t="shared" si="10"/>
        <v>0.029999999999972715</v>
      </c>
      <c r="S9" s="8">
        <f t="shared" si="11"/>
        <v>0.005999999999971806</v>
      </c>
      <c r="T9" s="3">
        <v>372.21</v>
      </c>
      <c r="U9" s="4">
        <f t="shared" si="12"/>
        <v>0.029999999999972715</v>
      </c>
      <c r="V9" s="4">
        <f t="shared" si="13"/>
        <v>0.005999999999971806</v>
      </c>
      <c r="W9" s="7">
        <v>372.22</v>
      </c>
      <c r="X9" s="8">
        <f t="shared" si="14"/>
        <v>0.040000000000020464</v>
      </c>
      <c r="Y9" s="8">
        <f t="shared" si="15"/>
        <v>0.016000000000019554</v>
      </c>
      <c r="Z9" s="7">
        <v>372.23</v>
      </c>
      <c r="AA9" s="8">
        <f t="shared" si="16"/>
        <v>0.05000000000001137</v>
      </c>
      <c r="AB9" s="8">
        <f t="shared" si="17"/>
        <v>0.02600000000001046</v>
      </c>
      <c r="AC9" s="7">
        <v>372.28</v>
      </c>
      <c r="AD9" s="8">
        <f t="shared" si="18"/>
        <v>0.0999999999999659</v>
      </c>
      <c r="AE9" s="8">
        <f t="shared" si="19"/>
        <v>0.07599999999996498</v>
      </c>
      <c r="AF9" s="3">
        <v>372.26</v>
      </c>
      <c r="AG9" s="4">
        <f t="shared" si="20"/>
        <v>0.07999999999998408</v>
      </c>
      <c r="AH9" s="4">
        <f t="shared" si="21"/>
        <v>0.055999999999983174</v>
      </c>
      <c r="AI9" s="7">
        <v>372.13</v>
      </c>
      <c r="AJ9" s="8">
        <f t="shared" si="22"/>
        <v>-0.05000000000001137</v>
      </c>
      <c r="AK9" s="15">
        <f t="shared" si="23"/>
        <v>-0.07400000000001228</v>
      </c>
      <c r="AL9" s="7">
        <v>372.22</v>
      </c>
      <c r="AM9" s="8">
        <f t="shared" si="24"/>
        <v>0.040000000000020464</v>
      </c>
      <c r="AN9" s="8">
        <f t="shared" si="25"/>
        <v>0.016000000000019554</v>
      </c>
      <c r="AO9" s="7">
        <v>372.16</v>
      </c>
      <c r="AP9" s="8">
        <f t="shared" si="26"/>
        <v>-0.01999999999998181</v>
      </c>
      <c r="AQ9" s="8">
        <f t="shared" si="27"/>
        <v>-0.04399999999998272</v>
      </c>
      <c r="AR9" s="3">
        <v>372.12</v>
      </c>
      <c r="AS9" s="4">
        <f t="shared" si="28"/>
        <v>-0.060000000000002274</v>
      </c>
      <c r="AT9" s="4">
        <f t="shared" si="29"/>
        <v>-0.08400000000000318</v>
      </c>
      <c r="AU9" s="7">
        <v>372.29</v>
      </c>
      <c r="AV9" s="8">
        <f t="shared" si="30"/>
        <v>0.11000000000001364</v>
      </c>
      <c r="AW9" s="8">
        <f t="shared" si="31"/>
        <v>0.08600000000001273</v>
      </c>
      <c r="AX9" s="7">
        <v>372.11</v>
      </c>
      <c r="AY9" s="8">
        <f t="shared" si="32"/>
        <v>-0.06999999999999318</v>
      </c>
      <c r="AZ9" s="8">
        <f t="shared" si="33"/>
        <v>-0.09399999999999409</v>
      </c>
      <c r="BA9" s="7">
        <v>372.19</v>
      </c>
      <c r="BB9" s="8">
        <f t="shared" si="34"/>
        <v>0.009999999999990905</v>
      </c>
      <c r="BC9" s="8">
        <f t="shared" si="35"/>
        <v>-0.014000000000010004</v>
      </c>
      <c r="BD9" s="3">
        <v>372.33</v>
      </c>
      <c r="BE9" s="4">
        <f t="shared" si="36"/>
        <v>0.14999999999997726</v>
      </c>
      <c r="BF9" s="4">
        <f t="shared" si="37"/>
        <v>0.12599999999997635</v>
      </c>
      <c r="BG9" s="7">
        <v>372.22</v>
      </c>
      <c r="BH9" s="8">
        <f t="shared" si="38"/>
        <v>0.040000000000020464</v>
      </c>
      <c r="BI9" s="8">
        <f t="shared" si="44"/>
        <v>0.016000000000019554</v>
      </c>
      <c r="BJ9" s="7">
        <v>372.22</v>
      </c>
      <c r="BK9" s="8">
        <f t="shared" si="39"/>
        <v>0.040000000000020464</v>
      </c>
      <c r="BL9" s="8">
        <f t="shared" si="45"/>
        <v>0.016000000000019554</v>
      </c>
      <c r="BM9" s="7">
        <v>372.2</v>
      </c>
      <c r="BN9" s="8">
        <f t="shared" si="40"/>
        <v>0.01999999999998181</v>
      </c>
      <c r="BO9" s="8">
        <f t="shared" si="46"/>
        <v>-0.004000000000019099</v>
      </c>
      <c r="BP9" s="3">
        <v>372.12</v>
      </c>
      <c r="BQ9" s="4">
        <f t="shared" si="41"/>
        <v>-0.060000000000002274</v>
      </c>
      <c r="BR9" s="4">
        <f t="shared" si="47"/>
        <v>-0.08400000000000318</v>
      </c>
      <c r="BS9" s="7">
        <v>372.24</v>
      </c>
      <c r="BT9" s="8">
        <f t="shared" si="42"/>
        <v>0.060000000000002274</v>
      </c>
      <c r="BU9" s="8">
        <f t="shared" si="48"/>
        <v>0.036000000000001364</v>
      </c>
      <c r="BV9" s="7">
        <v>372.11</v>
      </c>
      <c r="BW9" s="8">
        <f t="shared" si="43"/>
        <v>-0.06999999999999318</v>
      </c>
      <c r="BX9" s="8">
        <f t="shared" si="49"/>
        <v>-0.09399999999999409</v>
      </c>
      <c r="BY9" s="7">
        <v>372.18</v>
      </c>
      <c r="BZ9" s="20">
        <f t="shared" si="50"/>
        <v>372.204</v>
      </c>
      <c r="CA9" s="20">
        <f t="shared" si="51"/>
        <v>372.2052631578947</v>
      </c>
      <c r="CB9" s="7">
        <f t="shared" si="52"/>
        <v>0.02400000000000091</v>
      </c>
      <c r="CC9" s="9">
        <f t="shared" si="53"/>
        <v>-0.00480000000001155</v>
      </c>
      <c r="CD9" s="7"/>
      <c r="CE9" s="7"/>
      <c r="CF9" s="9">
        <f t="shared" si="54"/>
        <v>-0.00708571428566529</v>
      </c>
      <c r="CG9" s="9">
        <f t="shared" si="55"/>
        <v>-0.01188571428567684</v>
      </c>
      <c r="CH9" s="7"/>
      <c r="CI9" s="7"/>
      <c r="CJ9" s="7"/>
      <c r="CK9" s="7"/>
    </row>
    <row r="10" spans="1:89" ht="12.75">
      <c r="A10" s="5" t="s">
        <v>6</v>
      </c>
      <c r="B10" s="7">
        <v>372.26</v>
      </c>
      <c r="C10" s="8">
        <f t="shared" si="0"/>
        <v>-0.009999999999990905</v>
      </c>
      <c r="D10" s="8">
        <f t="shared" si="1"/>
        <v>0.017599999999958982</v>
      </c>
      <c r="E10" s="7">
        <v>372.24</v>
      </c>
      <c r="F10" s="8">
        <f t="shared" si="2"/>
        <v>-0.029999999999972715</v>
      </c>
      <c r="G10" s="8">
        <f t="shared" si="3"/>
        <v>-0.0024000000000228283</v>
      </c>
      <c r="H10" s="3">
        <v>372.22</v>
      </c>
      <c r="I10" s="4">
        <f t="shared" si="4"/>
        <v>-0.049999999999954525</v>
      </c>
      <c r="J10" s="4">
        <f t="shared" si="5"/>
        <v>-0.02240000000000464</v>
      </c>
      <c r="K10" s="7">
        <v>372.26</v>
      </c>
      <c r="L10" s="8">
        <f t="shared" si="6"/>
        <v>-0.009999999999990905</v>
      </c>
      <c r="M10" s="8">
        <f t="shared" si="7"/>
        <v>0.017599999999958982</v>
      </c>
      <c r="N10" s="7">
        <v>372.23</v>
      </c>
      <c r="O10" s="8">
        <f t="shared" si="8"/>
        <v>-0.03999999999996362</v>
      </c>
      <c r="P10" s="8">
        <f t="shared" si="9"/>
        <v>-0.012400000000013733</v>
      </c>
      <c r="Q10" s="7">
        <v>372.22</v>
      </c>
      <c r="R10" s="8">
        <f t="shared" si="10"/>
        <v>-0.049999999999954525</v>
      </c>
      <c r="S10" s="8">
        <f t="shared" si="11"/>
        <v>-0.02240000000000464</v>
      </c>
      <c r="T10" s="3">
        <v>372.21</v>
      </c>
      <c r="U10" s="4">
        <f t="shared" si="12"/>
        <v>-0.060000000000002274</v>
      </c>
      <c r="V10" s="4">
        <f t="shared" si="13"/>
        <v>-0.03240000000005239</v>
      </c>
      <c r="W10" s="7">
        <v>372.22</v>
      </c>
      <c r="X10" s="8">
        <f t="shared" si="14"/>
        <v>-0.049999999999954525</v>
      </c>
      <c r="Y10" s="8">
        <f t="shared" si="15"/>
        <v>-0.02240000000000464</v>
      </c>
      <c r="Z10" s="7">
        <v>372.24</v>
      </c>
      <c r="AA10" s="8">
        <f t="shared" si="16"/>
        <v>-0.029999999999972715</v>
      </c>
      <c r="AB10" s="8">
        <f t="shared" si="17"/>
        <v>-0.0024000000000228283</v>
      </c>
      <c r="AC10" s="7">
        <v>372.33</v>
      </c>
      <c r="AD10" s="8">
        <f t="shared" si="18"/>
        <v>0.060000000000002274</v>
      </c>
      <c r="AE10" s="16">
        <f t="shared" si="19"/>
        <v>0.08759999999995216</v>
      </c>
      <c r="AF10" s="3">
        <v>372.23</v>
      </c>
      <c r="AG10" s="4">
        <f t="shared" si="20"/>
        <v>-0.03999999999996362</v>
      </c>
      <c r="AH10" s="4">
        <f t="shared" si="21"/>
        <v>-0.012400000000013733</v>
      </c>
      <c r="AI10" s="7">
        <v>372.22</v>
      </c>
      <c r="AJ10" s="8">
        <f t="shared" si="22"/>
        <v>-0.049999999999954525</v>
      </c>
      <c r="AK10" s="8">
        <f t="shared" si="23"/>
        <v>-0.02240000000000464</v>
      </c>
      <c r="AL10" s="7">
        <v>372.21</v>
      </c>
      <c r="AM10" s="8">
        <f t="shared" si="24"/>
        <v>-0.060000000000002274</v>
      </c>
      <c r="AN10" s="8">
        <f t="shared" si="25"/>
        <v>-0.03240000000005239</v>
      </c>
      <c r="AO10" s="7">
        <v>372.2</v>
      </c>
      <c r="AP10" s="8">
        <f t="shared" si="26"/>
        <v>-0.06999999999999318</v>
      </c>
      <c r="AQ10" s="15">
        <f t="shared" si="27"/>
        <v>-0.04240000000004329</v>
      </c>
      <c r="AR10" s="3">
        <v>372.25</v>
      </c>
      <c r="AS10" s="4">
        <f t="shared" si="28"/>
        <v>-0.01999999999998181</v>
      </c>
      <c r="AT10" s="4">
        <f t="shared" si="29"/>
        <v>0.007599999999968077</v>
      </c>
      <c r="AU10" s="7">
        <v>372.24</v>
      </c>
      <c r="AV10" s="8">
        <f t="shared" si="30"/>
        <v>-0.029999999999972715</v>
      </c>
      <c r="AW10" s="8">
        <f t="shared" si="31"/>
        <v>-0.0024000000000228283</v>
      </c>
      <c r="AX10" s="7">
        <v>372.24</v>
      </c>
      <c r="AY10" s="8">
        <f t="shared" si="32"/>
        <v>-0.029999999999972715</v>
      </c>
      <c r="AZ10" s="8">
        <f t="shared" si="33"/>
        <v>-0.0024000000000228283</v>
      </c>
      <c r="BA10" s="7">
        <v>372.2</v>
      </c>
      <c r="BB10" s="8">
        <f t="shared" si="34"/>
        <v>-0.06999999999999318</v>
      </c>
      <c r="BC10" s="8">
        <f t="shared" si="35"/>
        <v>-0.04240000000004329</v>
      </c>
      <c r="BD10" s="3">
        <v>372.26</v>
      </c>
      <c r="BE10" s="4">
        <f t="shared" si="36"/>
        <v>-0.009999999999990905</v>
      </c>
      <c r="BF10" s="4">
        <f t="shared" si="37"/>
        <v>0.017599999999958982</v>
      </c>
      <c r="BG10" s="7">
        <v>372.2</v>
      </c>
      <c r="BH10" s="8">
        <f t="shared" si="38"/>
        <v>-0.06999999999999318</v>
      </c>
      <c r="BI10" s="8">
        <f t="shared" si="44"/>
        <v>-0.04240000000004329</v>
      </c>
      <c r="BJ10" s="7">
        <v>372.23</v>
      </c>
      <c r="BK10" s="8">
        <f t="shared" si="39"/>
        <v>-0.03999999999996362</v>
      </c>
      <c r="BL10" s="8">
        <f t="shared" si="45"/>
        <v>-0.012400000000013733</v>
      </c>
      <c r="BM10" s="7">
        <v>372.22</v>
      </c>
      <c r="BN10" s="8">
        <f t="shared" si="40"/>
        <v>-0.049999999999954525</v>
      </c>
      <c r="BO10" s="8">
        <f t="shared" si="46"/>
        <v>-0.02240000000000464</v>
      </c>
      <c r="BP10" s="3">
        <v>372.24</v>
      </c>
      <c r="BQ10" s="4">
        <f t="shared" si="41"/>
        <v>-0.029999999999972715</v>
      </c>
      <c r="BR10" s="4">
        <f t="shared" si="47"/>
        <v>-0.0024000000000228283</v>
      </c>
      <c r="BS10" s="7">
        <v>372.44</v>
      </c>
      <c r="BT10" s="8">
        <f t="shared" si="42"/>
        <v>0.17000000000001592</v>
      </c>
      <c r="BU10" s="8">
        <f t="shared" si="48"/>
        <v>0.1975999999999658</v>
      </c>
      <c r="BV10" s="7">
        <v>372.25</v>
      </c>
      <c r="BW10" s="8">
        <f t="shared" si="43"/>
        <v>-0.01999999999998181</v>
      </c>
      <c r="BX10" s="8">
        <f t="shared" si="49"/>
        <v>0.007599999999968077</v>
      </c>
      <c r="BY10" s="7">
        <v>372.27</v>
      </c>
      <c r="BZ10" s="20">
        <f t="shared" si="50"/>
        <v>372.24240000000003</v>
      </c>
      <c r="CA10" s="20">
        <f t="shared" si="51"/>
        <v>372.2447368421052</v>
      </c>
      <c r="CB10" s="7">
        <f t="shared" si="52"/>
        <v>-0.027599999999949887</v>
      </c>
      <c r="CC10" s="9">
        <f t="shared" si="53"/>
        <v>-0.008880000000033306</v>
      </c>
      <c r="CD10" s="7"/>
      <c r="CE10" s="7"/>
      <c r="CF10" s="9">
        <f t="shared" si="54"/>
        <v>0.0313142857143589</v>
      </c>
      <c r="CG10" s="9">
        <f t="shared" si="55"/>
        <v>0.022434285714325597</v>
      </c>
      <c r="CH10" s="7"/>
      <c r="CI10" s="7"/>
      <c r="CJ10" s="7"/>
      <c r="CK10" s="7"/>
    </row>
    <row r="11" spans="1:89" ht="12.75">
      <c r="A11" s="5" t="s">
        <v>7</v>
      </c>
      <c r="B11" s="7">
        <v>372.24</v>
      </c>
      <c r="C11" s="8">
        <f t="shared" si="0"/>
        <v>-0.01999999999998181</v>
      </c>
      <c r="D11" s="8">
        <f t="shared" si="1"/>
        <v>0.015600000000063119</v>
      </c>
      <c r="E11" s="7">
        <v>372.27</v>
      </c>
      <c r="F11" s="8">
        <f t="shared" si="2"/>
        <v>0.009999999999990905</v>
      </c>
      <c r="G11" s="8">
        <f t="shared" si="3"/>
        <v>0.045600000000035834</v>
      </c>
      <c r="H11" s="3">
        <v>372.2</v>
      </c>
      <c r="I11" s="4">
        <f t="shared" si="4"/>
        <v>-0.060000000000002274</v>
      </c>
      <c r="J11" s="4">
        <f t="shared" si="5"/>
        <v>-0.024399999999957345</v>
      </c>
      <c r="K11" s="7">
        <v>372.25</v>
      </c>
      <c r="L11" s="8">
        <f t="shared" si="6"/>
        <v>-0.009999999999990905</v>
      </c>
      <c r="M11" s="8">
        <f t="shared" si="7"/>
        <v>0.025600000000054024</v>
      </c>
      <c r="N11" s="7">
        <v>372.22</v>
      </c>
      <c r="O11" s="8">
        <f t="shared" si="8"/>
        <v>-0.03999999999996362</v>
      </c>
      <c r="P11" s="8">
        <f t="shared" si="9"/>
        <v>-0.004399999999918691</v>
      </c>
      <c r="Q11" s="7">
        <v>372.25</v>
      </c>
      <c r="R11" s="8">
        <f t="shared" si="10"/>
        <v>-0.009999999999990905</v>
      </c>
      <c r="S11" s="8">
        <f t="shared" si="11"/>
        <v>0.025600000000054024</v>
      </c>
      <c r="T11" s="3">
        <v>372.25</v>
      </c>
      <c r="U11" s="4">
        <f t="shared" si="12"/>
        <v>-0.009999999999990905</v>
      </c>
      <c r="V11" s="4">
        <f t="shared" si="13"/>
        <v>0.025600000000054024</v>
      </c>
      <c r="W11" s="7">
        <v>372.23</v>
      </c>
      <c r="X11" s="8">
        <f t="shared" si="14"/>
        <v>-0.029999999999972715</v>
      </c>
      <c r="Y11" s="8">
        <f t="shared" si="15"/>
        <v>0.005600000000072214</v>
      </c>
      <c r="Z11" s="7">
        <v>372.22</v>
      </c>
      <c r="AA11" s="8">
        <f t="shared" si="16"/>
        <v>-0.03999999999996362</v>
      </c>
      <c r="AB11" s="8">
        <f t="shared" si="17"/>
        <v>-0.004399999999918691</v>
      </c>
      <c r="AC11" s="7">
        <v>372.29</v>
      </c>
      <c r="AD11" s="8">
        <f t="shared" si="18"/>
        <v>0.03000000000002956</v>
      </c>
      <c r="AE11" s="16">
        <f t="shared" si="19"/>
        <v>0.06560000000007449</v>
      </c>
      <c r="AF11" s="3">
        <v>372.2</v>
      </c>
      <c r="AG11" s="4">
        <f t="shared" si="20"/>
        <v>-0.060000000000002274</v>
      </c>
      <c r="AH11" s="4">
        <f t="shared" si="21"/>
        <v>-0.024399999999957345</v>
      </c>
      <c r="AI11" s="7">
        <v>372.2</v>
      </c>
      <c r="AJ11" s="8">
        <f t="shared" si="22"/>
        <v>-0.060000000000002274</v>
      </c>
      <c r="AK11" s="8">
        <f t="shared" si="23"/>
        <v>-0.024399999999957345</v>
      </c>
      <c r="AL11" s="7">
        <v>372.21</v>
      </c>
      <c r="AM11" s="8">
        <f t="shared" si="24"/>
        <v>-0.05000000000001137</v>
      </c>
      <c r="AN11" s="8">
        <f t="shared" si="25"/>
        <v>-0.01439999999996644</v>
      </c>
      <c r="AO11" s="7">
        <v>372.19</v>
      </c>
      <c r="AP11" s="8">
        <f t="shared" si="26"/>
        <v>-0.06999999999999318</v>
      </c>
      <c r="AQ11" s="15">
        <f t="shared" si="27"/>
        <v>-0.03439999999994825</v>
      </c>
      <c r="AR11" s="3">
        <v>372.21</v>
      </c>
      <c r="AS11" s="4">
        <f t="shared" si="28"/>
        <v>-0.05000000000001137</v>
      </c>
      <c r="AT11" s="4">
        <f t="shared" si="29"/>
        <v>-0.01439999999996644</v>
      </c>
      <c r="AU11" s="7">
        <v>372.22</v>
      </c>
      <c r="AV11" s="8">
        <f t="shared" si="30"/>
        <v>-0.03999999999996362</v>
      </c>
      <c r="AW11" s="8">
        <f t="shared" si="31"/>
        <v>-0.004399999999918691</v>
      </c>
      <c r="AX11" s="7">
        <v>372.22</v>
      </c>
      <c r="AY11" s="8">
        <f t="shared" si="32"/>
        <v>-0.03999999999996362</v>
      </c>
      <c r="AZ11" s="8">
        <f t="shared" si="33"/>
        <v>-0.004399999999918691</v>
      </c>
      <c r="BA11" s="7">
        <v>372.19</v>
      </c>
      <c r="BB11" s="8">
        <f t="shared" si="34"/>
        <v>-0.06999999999999318</v>
      </c>
      <c r="BC11" s="8">
        <f t="shared" si="35"/>
        <v>-0.03439999999994825</v>
      </c>
      <c r="BD11" s="3">
        <v>372.2</v>
      </c>
      <c r="BE11" s="4">
        <f t="shared" si="36"/>
        <v>-0.060000000000002274</v>
      </c>
      <c r="BF11" s="4">
        <f t="shared" si="37"/>
        <v>-0.024399999999957345</v>
      </c>
      <c r="BG11" s="7">
        <v>372.21</v>
      </c>
      <c r="BH11" s="8">
        <f t="shared" si="38"/>
        <v>-0.05000000000001137</v>
      </c>
      <c r="BI11" s="8">
        <f t="shared" si="44"/>
        <v>-0.01439999999996644</v>
      </c>
      <c r="BJ11" s="7">
        <v>372.22</v>
      </c>
      <c r="BK11" s="8">
        <f t="shared" si="39"/>
        <v>-0.03999999999996362</v>
      </c>
      <c r="BL11" s="8">
        <f t="shared" si="45"/>
        <v>-0.004399999999918691</v>
      </c>
      <c r="BM11" s="7">
        <v>372.23</v>
      </c>
      <c r="BN11" s="8">
        <f t="shared" si="40"/>
        <v>-0.029999999999972715</v>
      </c>
      <c r="BO11" s="8">
        <f t="shared" si="46"/>
        <v>0.005600000000072214</v>
      </c>
      <c r="BP11" s="3">
        <v>372.24</v>
      </c>
      <c r="BQ11" s="4">
        <f t="shared" si="41"/>
        <v>-0.01999999999998181</v>
      </c>
      <c r="BR11" s="4">
        <f t="shared" si="47"/>
        <v>0.015600000000063119</v>
      </c>
      <c r="BS11" s="7">
        <v>372.23</v>
      </c>
      <c r="BT11" s="8">
        <f t="shared" si="42"/>
        <v>-0.029999999999972715</v>
      </c>
      <c r="BU11" s="8">
        <f t="shared" si="48"/>
        <v>0.005600000000072214</v>
      </c>
      <c r="BV11" s="7">
        <v>372.22</v>
      </c>
      <c r="BW11" s="8">
        <f t="shared" si="43"/>
        <v>-0.03999999999996362</v>
      </c>
      <c r="BX11" s="8">
        <f t="shared" si="49"/>
        <v>-0.004399999999918691</v>
      </c>
      <c r="BY11" s="7">
        <v>372.26</v>
      </c>
      <c r="BZ11" s="20">
        <f t="shared" si="50"/>
        <v>372.22439999999995</v>
      </c>
      <c r="CA11" s="20">
        <f t="shared" si="51"/>
        <v>372.2268421052632</v>
      </c>
      <c r="CB11" s="7">
        <f t="shared" si="52"/>
        <v>-0.03560000000004493</v>
      </c>
      <c r="CC11" s="9">
        <f t="shared" si="53"/>
        <v>-0.009279999999944267</v>
      </c>
      <c r="CD11" s="7"/>
      <c r="CE11" s="7"/>
      <c r="CF11" s="9">
        <f t="shared" si="54"/>
        <v>0.013314285714272955</v>
      </c>
      <c r="CG11" s="9">
        <f t="shared" si="55"/>
        <v>0.0040342857143286885</v>
      </c>
      <c r="CH11" s="7"/>
      <c r="CI11" s="7"/>
      <c r="CJ11" s="7"/>
      <c r="CK11" s="7"/>
    </row>
    <row r="12" spans="1:89" ht="12.75">
      <c r="A12" s="5" t="s">
        <v>8</v>
      </c>
      <c r="B12" s="7">
        <v>372.25</v>
      </c>
      <c r="C12" s="8">
        <f t="shared" si="0"/>
        <v>0</v>
      </c>
      <c r="D12" s="16">
        <f t="shared" si="1"/>
        <v>0.051200000000051205</v>
      </c>
      <c r="E12" s="7">
        <v>372.2</v>
      </c>
      <c r="F12" s="8">
        <f t="shared" si="2"/>
        <v>-0.05000000000001137</v>
      </c>
      <c r="G12" s="8">
        <f t="shared" si="3"/>
        <v>0.0012000000000398359</v>
      </c>
      <c r="H12" s="3">
        <v>372.2</v>
      </c>
      <c r="I12" s="4">
        <f t="shared" si="4"/>
        <v>-0.05000000000001137</v>
      </c>
      <c r="J12" s="4">
        <f t="shared" si="5"/>
        <v>0.0012000000000398359</v>
      </c>
      <c r="K12" s="7">
        <v>372.24</v>
      </c>
      <c r="L12" s="8">
        <f t="shared" si="6"/>
        <v>-0.009999999999990905</v>
      </c>
      <c r="M12" s="8">
        <f t="shared" si="7"/>
        <v>0.0412000000000603</v>
      </c>
      <c r="N12" s="7">
        <v>372.2</v>
      </c>
      <c r="O12" s="8">
        <f t="shared" si="8"/>
        <v>-0.05000000000001137</v>
      </c>
      <c r="P12" s="8">
        <f t="shared" si="9"/>
        <v>0.0012000000000398359</v>
      </c>
      <c r="Q12" s="7">
        <v>372.21</v>
      </c>
      <c r="R12" s="8">
        <f t="shared" si="10"/>
        <v>-0.040000000000020464</v>
      </c>
      <c r="S12" s="8">
        <f t="shared" si="11"/>
        <v>0.011200000000030741</v>
      </c>
      <c r="T12" s="3">
        <v>372.19</v>
      </c>
      <c r="U12" s="4">
        <f t="shared" si="12"/>
        <v>-0.060000000000002274</v>
      </c>
      <c r="V12" s="4">
        <f t="shared" si="13"/>
        <v>-0.00879999999995107</v>
      </c>
      <c r="W12" s="7">
        <v>372.21</v>
      </c>
      <c r="X12" s="8">
        <f t="shared" si="14"/>
        <v>-0.040000000000020464</v>
      </c>
      <c r="Y12" s="8">
        <f t="shared" si="15"/>
        <v>0.011200000000030741</v>
      </c>
      <c r="Z12" s="7">
        <v>372.23</v>
      </c>
      <c r="AA12" s="8">
        <f t="shared" si="16"/>
        <v>-0.01999999999998181</v>
      </c>
      <c r="AB12" s="8">
        <f t="shared" si="17"/>
        <v>0.031200000000069394</v>
      </c>
      <c r="AC12" s="7">
        <v>372.21</v>
      </c>
      <c r="AD12" s="8">
        <f t="shared" si="18"/>
        <v>-0.040000000000020464</v>
      </c>
      <c r="AE12" s="8">
        <f t="shared" si="19"/>
        <v>0.011200000000030741</v>
      </c>
      <c r="AF12" s="3">
        <v>372.23</v>
      </c>
      <c r="AG12" s="4">
        <f t="shared" si="20"/>
        <v>-0.01999999999998181</v>
      </c>
      <c r="AH12" s="4">
        <f t="shared" si="21"/>
        <v>0.031200000000069394</v>
      </c>
      <c r="AI12" s="7">
        <v>372.19</v>
      </c>
      <c r="AJ12" s="8">
        <f t="shared" si="22"/>
        <v>-0.060000000000002274</v>
      </c>
      <c r="AK12" s="15">
        <f t="shared" si="23"/>
        <v>-0.00879999999995107</v>
      </c>
      <c r="AL12" s="7">
        <v>372.19</v>
      </c>
      <c r="AM12" s="8">
        <f t="shared" si="24"/>
        <v>-0.060000000000002274</v>
      </c>
      <c r="AN12" s="15">
        <f t="shared" si="25"/>
        <v>-0.00879999999995107</v>
      </c>
      <c r="AO12" s="7">
        <v>372.2</v>
      </c>
      <c r="AP12" s="8">
        <f t="shared" si="26"/>
        <v>-0.05000000000001137</v>
      </c>
      <c r="AQ12" s="8">
        <f t="shared" si="27"/>
        <v>0.0012000000000398359</v>
      </c>
      <c r="AR12" s="3">
        <v>372.19</v>
      </c>
      <c r="AS12" s="4">
        <f t="shared" si="28"/>
        <v>-0.060000000000002274</v>
      </c>
      <c r="AT12" s="4">
        <f t="shared" si="29"/>
        <v>-0.00879999999995107</v>
      </c>
      <c r="AU12" s="7">
        <v>372.19</v>
      </c>
      <c r="AV12" s="8">
        <f t="shared" si="30"/>
        <v>-0.060000000000002274</v>
      </c>
      <c r="AW12" s="15">
        <f t="shared" si="31"/>
        <v>-0.00879999999995107</v>
      </c>
      <c r="AX12" s="7">
        <v>372.16</v>
      </c>
      <c r="AY12" s="8">
        <f t="shared" si="32"/>
        <v>-0.08999999999997499</v>
      </c>
      <c r="AZ12" s="15">
        <f t="shared" si="33"/>
        <v>-0.038799999999923784</v>
      </c>
      <c r="BA12" s="7">
        <v>372.18</v>
      </c>
      <c r="BB12" s="8">
        <f t="shared" si="34"/>
        <v>-0.06999999999999318</v>
      </c>
      <c r="BC12" s="15">
        <f t="shared" si="35"/>
        <v>-0.018799999999941974</v>
      </c>
      <c r="BD12" s="3">
        <v>372.18</v>
      </c>
      <c r="BE12" s="4">
        <f t="shared" si="36"/>
        <v>-0.06999999999999318</v>
      </c>
      <c r="BF12" s="4">
        <f t="shared" si="37"/>
        <v>-0.018799999999941974</v>
      </c>
      <c r="BG12" s="7">
        <v>372.17</v>
      </c>
      <c r="BH12" s="8">
        <f t="shared" si="38"/>
        <v>-0.07999999999998408</v>
      </c>
      <c r="BI12" s="15">
        <f t="shared" si="44"/>
        <v>-0.02879999999993288</v>
      </c>
      <c r="BJ12" s="7">
        <v>372.19</v>
      </c>
      <c r="BK12" s="8">
        <f t="shared" si="39"/>
        <v>-0.060000000000002274</v>
      </c>
      <c r="BL12" s="15">
        <f t="shared" si="45"/>
        <v>-0.00879999999995107</v>
      </c>
      <c r="BM12" s="7">
        <v>372.18</v>
      </c>
      <c r="BN12" s="8">
        <f t="shared" si="40"/>
        <v>-0.06999999999999318</v>
      </c>
      <c r="BO12" s="15">
        <f t="shared" si="46"/>
        <v>-0.018799999999941974</v>
      </c>
      <c r="BP12" s="3">
        <v>372.19</v>
      </c>
      <c r="BQ12" s="4">
        <f t="shared" si="41"/>
        <v>-0.060000000000002274</v>
      </c>
      <c r="BR12" s="4">
        <f t="shared" si="47"/>
        <v>-0.00879999999995107</v>
      </c>
      <c r="BS12" s="7">
        <v>372.16</v>
      </c>
      <c r="BT12" s="8">
        <f t="shared" si="42"/>
        <v>-0.08999999999997499</v>
      </c>
      <c r="BU12" s="15">
        <f t="shared" si="48"/>
        <v>-0.038799999999923784</v>
      </c>
      <c r="BV12" s="7">
        <v>372.23</v>
      </c>
      <c r="BW12" s="8">
        <f t="shared" si="43"/>
        <v>-0.01999999999998181</v>
      </c>
      <c r="BX12" s="15">
        <f t="shared" si="49"/>
        <v>0.031200000000069394</v>
      </c>
      <c r="BY12" s="7">
        <v>372.25</v>
      </c>
      <c r="BZ12" s="20">
        <f t="shared" si="50"/>
        <v>372.19879999999995</v>
      </c>
      <c r="CA12" s="20">
        <f t="shared" si="51"/>
        <v>372.1994736842105</v>
      </c>
      <c r="CB12" s="7">
        <f t="shared" si="52"/>
        <v>-0.051200000000051205</v>
      </c>
      <c r="CC12" s="9">
        <f t="shared" si="53"/>
        <v>-0.00255999999993719</v>
      </c>
      <c r="CD12" s="7"/>
      <c r="CE12" s="7"/>
      <c r="CF12" s="9">
        <f t="shared" si="54"/>
        <v>-0.012285714285724225</v>
      </c>
      <c r="CG12" s="9">
        <f t="shared" si="55"/>
        <v>-0.014845714285661416</v>
      </c>
      <c r="CH12" s="7"/>
      <c r="CI12" s="7"/>
      <c r="CJ12" s="7"/>
      <c r="CK12" s="7"/>
    </row>
    <row r="13" spans="1:89" ht="12.75">
      <c r="A13" s="5" t="s">
        <v>9</v>
      </c>
      <c r="B13" s="7">
        <v>372.22</v>
      </c>
      <c r="C13" s="8">
        <f t="shared" si="0"/>
        <v>0.010000000000047748</v>
      </c>
      <c r="D13" s="8">
        <f t="shared" si="1"/>
        <v>0.018000000000029104</v>
      </c>
      <c r="E13" s="7">
        <v>372.25</v>
      </c>
      <c r="F13" s="8">
        <f t="shared" si="2"/>
        <v>0.040000000000020464</v>
      </c>
      <c r="G13" s="16">
        <f t="shared" si="3"/>
        <v>0.04800000000000182</v>
      </c>
      <c r="H13" s="3">
        <v>372.28</v>
      </c>
      <c r="I13" s="4">
        <f t="shared" si="4"/>
        <v>0.06999999999999318</v>
      </c>
      <c r="J13" s="4">
        <f t="shared" si="5"/>
        <v>0.07799999999997453</v>
      </c>
      <c r="K13" s="7">
        <v>372.22</v>
      </c>
      <c r="L13" s="8">
        <f t="shared" si="6"/>
        <v>0.010000000000047748</v>
      </c>
      <c r="M13" s="8">
        <f t="shared" si="7"/>
        <v>0.018000000000029104</v>
      </c>
      <c r="N13" s="7">
        <v>372.23</v>
      </c>
      <c r="O13" s="8">
        <f t="shared" si="8"/>
        <v>0.020000000000038654</v>
      </c>
      <c r="P13" s="8">
        <f t="shared" si="9"/>
        <v>0.02800000000002001</v>
      </c>
      <c r="Q13" s="7">
        <v>372.21</v>
      </c>
      <c r="R13" s="8">
        <f t="shared" si="10"/>
        <v>0</v>
      </c>
      <c r="S13" s="8">
        <f t="shared" si="11"/>
        <v>0.007999999999981355</v>
      </c>
      <c r="T13" s="3">
        <v>372.21</v>
      </c>
      <c r="U13" s="4">
        <f t="shared" si="12"/>
        <v>0</v>
      </c>
      <c r="V13" s="4">
        <f t="shared" si="13"/>
        <v>0.007999999999981355</v>
      </c>
      <c r="W13" s="7">
        <v>372.21</v>
      </c>
      <c r="X13" s="8">
        <f t="shared" si="14"/>
        <v>0</v>
      </c>
      <c r="Y13" s="8">
        <f t="shared" si="15"/>
        <v>0.007999999999981355</v>
      </c>
      <c r="Z13" s="7">
        <v>372.23</v>
      </c>
      <c r="AA13" s="8">
        <f t="shared" si="16"/>
        <v>0.020000000000038654</v>
      </c>
      <c r="AB13" s="8">
        <f t="shared" si="17"/>
        <v>0.02800000000002001</v>
      </c>
      <c r="AC13" s="7">
        <v>372.2</v>
      </c>
      <c r="AD13" s="8">
        <f t="shared" si="18"/>
        <v>-0.009999999999990905</v>
      </c>
      <c r="AE13" s="8">
        <f t="shared" si="19"/>
        <v>-0.0020000000000095497</v>
      </c>
      <c r="AF13" s="3">
        <v>372.2</v>
      </c>
      <c r="AG13" s="4">
        <f t="shared" si="20"/>
        <v>-0.009999999999990905</v>
      </c>
      <c r="AH13" s="4">
        <f t="shared" si="21"/>
        <v>-0.0020000000000095497</v>
      </c>
      <c r="AI13" s="7">
        <v>372.17</v>
      </c>
      <c r="AJ13" s="8">
        <f t="shared" si="22"/>
        <v>-0.03999999999996362</v>
      </c>
      <c r="AK13" s="15">
        <f t="shared" si="23"/>
        <v>-0.031999999999982265</v>
      </c>
      <c r="AL13" s="7">
        <v>372.18</v>
      </c>
      <c r="AM13" s="8">
        <f t="shared" si="24"/>
        <v>-0.029999999999972715</v>
      </c>
      <c r="AN13" s="8">
        <f t="shared" si="25"/>
        <v>-0.02199999999999136</v>
      </c>
      <c r="AO13" s="7">
        <v>372.2</v>
      </c>
      <c r="AP13" s="8">
        <f t="shared" si="26"/>
        <v>-0.009999999999990905</v>
      </c>
      <c r="AQ13" s="8">
        <f t="shared" si="27"/>
        <v>-0.0020000000000095497</v>
      </c>
      <c r="AR13" s="3">
        <v>372.18</v>
      </c>
      <c r="AS13" s="4">
        <f t="shared" si="28"/>
        <v>-0.029999999999972715</v>
      </c>
      <c r="AT13" s="4">
        <f t="shared" si="29"/>
        <v>-0.02199999999999136</v>
      </c>
      <c r="AU13" s="7">
        <v>372.2</v>
      </c>
      <c r="AV13" s="8">
        <f t="shared" si="30"/>
        <v>-0.009999999999990905</v>
      </c>
      <c r="AW13" s="8">
        <f t="shared" si="31"/>
        <v>-0.0020000000000095497</v>
      </c>
      <c r="AX13" s="7">
        <v>372.17</v>
      </c>
      <c r="AY13" s="8">
        <f t="shared" si="32"/>
        <v>-0.03999999999996362</v>
      </c>
      <c r="AZ13" s="8">
        <f t="shared" si="33"/>
        <v>-0.031999999999982265</v>
      </c>
      <c r="BA13" s="7">
        <v>372.18</v>
      </c>
      <c r="BB13" s="8">
        <f t="shared" si="34"/>
        <v>-0.029999999999972715</v>
      </c>
      <c r="BC13" s="8">
        <f t="shared" si="35"/>
        <v>-0.02199999999999136</v>
      </c>
      <c r="BD13" s="3">
        <v>372.18</v>
      </c>
      <c r="BE13" s="4">
        <f t="shared" si="36"/>
        <v>-0.029999999999972715</v>
      </c>
      <c r="BF13" s="4">
        <f t="shared" si="37"/>
        <v>-0.02199999999999136</v>
      </c>
      <c r="BG13" s="7">
        <v>372.16</v>
      </c>
      <c r="BH13" s="8">
        <f t="shared" si="38"/>
        <v>-0.049999999999954525</v>
      </c>
      <c r="BI13" s="8">
        <f t="shared" si="44"/>
        <v>-0.04199999999997317</v>
      </c>
      <c r="BJ13" s="7">
        <v>372.19</v>
      </c>
      <c r="BK13" s="8">
        <f t="shared" si="39"/>
        <v>-0.01999999999998181</v>
      </c>
      <c r="BL13" s="8">
        <f t="shared" si="45"/>
        <v>-0.012000000000000455</v>
      </c>
      <c r="BM13" s="7">
        <v>372.19</v>
      </c>
      <c r="BN13" s="8">
        <f t="shared" si="40"/>
        <v>-0.01999999999998181</v>
      </c>
      <c r="BO13" s="8">
        <f t="shared" si="46"/>
        <v>-0.012000000000000455</v>
      </c>
      <c r="BP13" s="3">
        <v>372.2</v>
      </c>
      <c r="BQ13" s="4">
        <f t="shared" si="41"/>
        <v>-0.009999999999990905</v>
      </c>
      <c r="BR13" s="4">
        <f t="shared" si="47"/>
        <v>-0.0020000000000095497</v>
      </c>
      <c r="BS13" s="7">
        <v>372.14</v>
      </c>
      <c r="BT13" s="8">
        <f t="shared" si="42"/>
        <v>-0.06999999999999318</v>
      </c>
      <c r="BU13" s="8">
        <f t="shared" si="48"/>
        <v>-0.06200000000001182</v>
      </c>
      <c r="BV13" s="7">
        <v>372.25</v>
      </c>
      <c r="BW13" s="8">
        <f t="shared" si="43"/>
        <v>0.040000000000020464</v>
      </c>
      <c r="BX13" s="8">
        <f t="shared" si="49"/>
        <v>0.04800000000000182</v>
      </c>
      <c r="BY13" s="7">
        <v>372.21</v>
      </c>
      <c r="BZ13" s="20">
        <f t="shared" si="50"/>
        <v>372.202</v>
      </c>
      <c r="CA13" s="20">
        <f t="shared" si="51"/>
        <v>372.2</v>
      </c>
      <c r="CB13" s="7">
        <f t="shared" si="52"/>
        <v>-0.007999999999981355</v>
      </c>
      <c r="CC13" s="9">
        <f t="shared" si="53"/>
        <v>0.007599999999990814</v>
      </c>
      <c r="CD13" s="7"/>
      <c r="CE13" s="7"/>
      <c r="CF13" s="9">
        <f t="shared" si="54"/>
        <v>-0.00908571428567484</v>
      </c>
      <c r="CG13" s="9">
        <f t="shared" si="55"/>
        <v>-0.0014857142856840259</v>
      </c>
      <c r="CH13" s="7"/>
      <c r="CI13" s="7"/>
      <c r="CJ13" s="7"/>
      <c r="CK13" s="7"/>
    </row>
    <row r="14" spans="1:89" ht="12.75">
      <c r="A14" s="5" t="s">
        <v>10</v>
      </c>
      <c r="B14" s="7">
        <v>372.26</v>
      </c>
      <c r="C14" s="8">
        <f t="shared" si="0"/>
        <v>0.07999999999998408</v>
      </c>
      <c r="D14" s="8">
        <f t="shared" si="1"/>
        <v>0.043200000000013006</v>
      </c>
      <c r="E14" s="7">
        <v>372.22</v>
      </c>
      <c r="F14" s="8">
        <f t="shared" si="2"/>
        <v>0.040000000000020464</v>
      </c>
      <c r="G14" s="8">
        <f t="shared" si="3"/>
        <v>0.0032000000000493856</v>
      </c>
      <c r="H14" s="3">
        <v>372.24</v>
      </c>
      <c r="I14" s="4">
        <f t="shared" si="4"/>
        <v>0.060000000000002274</v>
      </c>
      <c r="J14" s="4">
        <f t="shared" si="5"/>
        <v>0.023200000000031196</v>
      </c>
      <c r="K14" s="7">
        <v>372.19</v>
      </c>
      <c r="L14" s="8">
        <f t="shared" si="6"/>
        <v>0.009999999999990905</v>
      </c>
      <c r="M14" s="15">
        <f t="shared" si="7"/>
        <v>-0.026799999999980173</v>
      </c>
      <c r="N14" s="7">
        <v>372.28</v>
      </c>
      <c r="O14" s="8">
        <f t="shared" si="8"/>
        <v>0.0999999999999659</v>
      </c>
      <c r="P14" s="16">
        <f t="shared" si="9"/>
        <v>0.06319999999999482</v>
      </c>
      <c r="Q14" s="7">
        <v>372.21</v>
      </c>
      <c r="R14" s="8">
        <f t="shared" si="10"/>
        <v>0.029999999999972715</v>
      </c>
      <c r="S14" s="8">
        <f t="shared" si="11"/>
        <v>-0.006799999999998363</v>
      </c>
      <c r="T14" s="3">
        <v>372.23</v>
      </c>
      <c r="U14" s="4">
        <f t="shared" si="12"/>
        <v>0.05000000000001137</v>
      </c>
      <c r="V14" s="4">
        <f t="shared" si="13"/>
        <v>0.01320000000004029</v>
      </c>
      <c r="W14" s="7">
        <v>372.25</v>
      </c>
      <c r="X14" s="8">
        <f t="shared" si="14"/>
        <v>0.06999999999999318</v>
      </c>
      <c r="Y14" s="8">
        <f t="shared" si="15"/>
        <v>0.0332000000000221</v>
      </c>
      <c r="Z14" s="7">
        <v>372.24</v>
      </c>
      <c r="AA14" s="8">
        <f t="shared" si="16"/>
        <v>0.060000000000002274</v>
      </c>
      <c r="AB14" s="8">
        <f t="shared" si="17"/>
        <v>0.023200000000031196</v>
      </c>
      <c r="AC14" s="7">
        <v>372.19</v>
      </c>
      <c r="AD14" s="8">
        <f t="shared" si="18"/>
        <v>0.009999999999990905</v>
      </c>
      <c r="AE14" s="15">
        <f t="shared" si="19"/>
        <v>-0.026799999999980173</v>
      </c>
      <c r="AF14" s="3">
        <v>372.21</v>
      </c>
      <c r="AG14" s="4">
        <f t="shared" si="20"/>
        <v>0.029999999999972715</v>
      </c>
      <c r="AH14" s="4">
        <f t="shared" si="21"/>
        <v>-0.006799999999998363</v>
      </c>
      <c r="AI14" s="7">
        <v>372.21</v>
      </c>
      <c r="AJ14" s="8">
        <f t="shared" si="22"/>
        <v>0.029999999999972715</v>
      </c>
      <c r="AK14" s="8">
        <f t="shared" si="23"/>
        <v>-0.006799999999998363</v>
      </c>
      <c r="AL14" s="7">
        <v>372.22</v>
      </c>
      <c r="AM14" s="8">
        <f t="shared" si="24"/>
        <v>0.040000000000020464</v>
      </c>
      <c r="AN14" s="8">
        <f t="shared" si="25"/>
        <v>0.0032000000000493856</v>
      </c>
      <c r="AO14" s="7">
        <v>372.2</v>
      </c>
      <c r="AP14" s="8">
        <f t="shared" si="26"/>
        <v>0.01999999999998181</v>
      </c>
      <c r="AQ14" s="8">
        <f t="shared" si="27"/>
        <v>-0.016799999999989268</v>
      </c>
      <c r="AR14" s="3">
        <v>372.2</v>
      </c>
      <c r="AS14" s="4">
        <f t="shared" si="28"/>
        <v>0.01999999999998181</v>
      </c>
      <c r="AT14" s="4">
        <f t="shared" si="29"/>
        <v>-0.016799999999989268</v>
      </c>
      <c r="AU14" s="7">
        <v>372.25</v>
      </c>
      <c r="AV14" s="8">
        <f t="shared" si="30"/>
        <v>0.06999999999999318</v>
      </c>
      <c r="AW14" s="8">
        <f t="shared" si="31"/>
        <v>0.0332000000000221</v>
      </c>
      <c r="AX14" s="7">
        <v>372.22</v>
      </c>
      <c r="AY14" s="8">
        <f t="shared" si="32"/>
        <v>0.040000000000020464</v>
      </c>
      <c r="AZ14" s="8">
        <f t="shared" si="33"/>
        <v>0.0032000000000493856</v>
      </c>
      <c r="BA14" s="7">
        <v>372.19</v>
      </c>
      <c r="BB14" s="8">
        <f t="shared" si="34"/>
        <v>0.009999999999990905</v>
      </c>
      <c r="BC14" s="8">
        <f t="shared" si="35"/>
        <v>-0.026799999999980173</v>
      </c>
      <c r="BD14" s="3">
        <v>372.22</v>
      </c>
      <c r="BE14" s="4">
        <f t="shared" si="36"/>
        <v>0.040000000000020464</v>
      </c>
      <c r="BF14" s="4">
        <f t="shared" si="37"/>
        <v>0.0032000000000493856</v>
      </c>
      <c r="BG14" s="7">
        <v>372.22</v>
      </c>
      <c r="BH14" s="8">
        <f t="shared" si="38"/>
        <v>0.040000000000020464</v>
      </c>
      <c r="BI14" s="8">
        <f t="shared" si="44"/>
        <v>0.0032000000000493856</v>
      </c>
      <c r="BJ14" s="7">
        <v>372.18</v>
      </c>
      <c r="BK14" s="8">
        <f t="shared" si="39"/>
        <v>0</v>
      </c>
      <c r="BL14" s="8">
        <f t="shared" si="45"/>
        <v>-0.03679999999997108</v>
      </c>
      <c r="BM14" s="7">
        <v>372.2</v>
      </c>
      <c r="BN14" s="8">
        <f t="shared" si="40"/>
        <v>0.01999999999998181</v>
      </c>
      <c r="BO14" s="8">
        <f t="shared" si="46"/>
        <v>-0.016799999999989268</v>
      </c>
      <c r="BP14" s="3">
        <v>372.18</v>
      </c>
      <c r="BQ14" s="4">
        <f t="shared" si="41"/>
        <v>0</v>
      </c>
      <c r="BR14" s="4">
        <f t="shared" si="47"/>
        <v>-0.03679999999997108</v>
      </c>
      <c r="BS14" s="7">
        <v>372.18</v>
      </c>
      <c r="BT14" s="8">
        <f t="shared" si="42"/>
        <v>0</v>
      </c>
      <c r="BU14" s="8">
        <f t="shared" si="48"/>
        <v>-0.03679999999997108</v>
      </c>
      <c r="BV14" s="7">
        <v>372.23</v>
      </c>
      <c r="BW14" s="8">
        <f t="shared" si="43"/>
        <v>0.05000000000001137</v>
      </c>
      <c r="BX14" s="8">
        <f t="shared" si="49"/>
        <v>0.01320000000004029</v>
      </c>
      <c r="BY14" s="7">
        <v>372.18</v>
      </c>
      <c r="BZ14" s="20">
        <f t="shared" si="50"/>
        <v>372.2168</v>
      </c>
      <c r="CA14" s="20">
        <f t="shared" si="51"/>
        <v>372.2178947368421</v>
      </c>
      <c r="CB14" s="7">
        <f t="shared" si="52"/>
        <v>0.03679999999997108</v>
      </c>
      <c r="CC14" s="9">
        <f t="shared" si="53"/>
        <v>-0.004159999999967567</v>
      </c>
      <c r="CD14" s="7"/>
      <c r="CE14" s="7"/>
      <c r="CF14" s="9">
        <f t="shared" si="54"/>
        <v>0.005714285714304879</v>
      </c>
      <c r="CG14" s="9">
        <f t="shared" si="55"/>
        <v>0.0015542857143373114</v>
      </c>
      <c r="CH14" s="7"/>
      <c r="CI14" s="7"/>
      <c r="CJ14" s="7"/>
      <c r="CK14" s="7"/>
    </row>
    <row r="15" spans="1:89" ht="12.75">
      <c r="A15" s="5" t="s">
        <v>11</v>
      </c>
      <c r="B15" s="7">
        <v>372.19</v>
      </c>
      <c r="C15" s="8">
        <f t="shared" si="0"/>
        <v>0.05000000000001137</v>
      </c>
      <c r="D15" s="8">
        <f t="shared" si="1"/>
        <v>0.0008000000000265572</v>
      </c>
      <c r="E15" s="7">
        <v>372.23</v>
      </c>
      <c r="F15" s="8">
        <f t="shared" si="2"/>
        <v>0.09000000000003183</v>
      </c>
      <c r="G15" s="8">
        <f t="shared" si="3"/>
        <v>0.04080000000004702</v>
      </c>
      <c r="H15" s="3">
        <v>372.16</v>
      </c>
      <c r="I15" s="4">
        <f t="shared" si="4"/>
        <v>0.020000000000038654</v>
      </c>
      <c r="J15" s="4">
        <f t="shared" si="5"/>
        <v>-0.029199999999946158</v>
      </c>
      <c r="K15" s="7">
        <v>372.19</v>
      </c>
      <c r="L15" s="8">
        <f t="shared" si="6"/>
        <v>0.05000000000001137</v>
      </c>
      <c r="M15" s="8">
        <f t="shared" si="7"/>
        <v>0.0008000000000265572</v>
      </c>
      <c r="N15" s="7">
        <v>372.23</v>
      </c>
      <c r="O15" s="8">
        <f t="shared" si="8"/>
        <v>0.09000000000003183</v>
      </c>
      <c r="P15" s="16">
        <f t="shared" si="9"/>
        <v>0.04080000000004702</v>
      </c>
      <c r="Q15" s="7">
        <v>372.14</v>
      </c>
      <c r="R15" s="8">
        <f t="shared" si="10"/>
        <v>0</v>
      </c>
      <c r="S15" s="15">
        <f t="shared" si="11"/>
        <v>-0.04919999999998481</v>
      </c>
      <c r="T15" s="3">
        <v>372.19</v>
      </c>
      <c r="U15" s="4">
        <f t="shared" si="12"/>
        <v>0.05000000000001137</v>
      </c>
      <c r="V15" s="4">
        <f t="shared" si="13"/>
        <v>0.0008000000000265572</v>
      </c>
      <c r="W15" s="7">
        <v>372.17</v>
      </c>
      <c r="X15" s="8">
        <f t="shared" si="14"/>
        <v>0.03000000000002956</v>
      </c>
      <c r="Y15" s="8">
        <f t="shared" si="15"/>
        <v>-0.019199999999955253</v>
      </c>
      <c r="Z15" s="7">
        <v>372.18</v>
      </c>
      <c r="AA15" s="8">
        <f t="shared" si="16"/>
        <v>0.040000000000020464</v>
      </c>
      <c r="AB15" s="8">
        <f t="shared" si="17"/>
        <v>-0.009199999999964348</v>
      </c>
      <c r="AC15" s="7">
        <v>372.2</v>
      </c>
      <c r="AD15" s="8">
        <f t="shared" si="18"/>
        <v>0.060000000000002274</v>
      </c>
      <c r="AE15" s="8">
        <f t="shared" si="19"/>
        <v>0.010800000000017462</v>
      </c>
      <c r="AF15" s="3">
        <v>372.17</v>
      </c>
      <c r="AG15" s="4">
        <f t="shared" si="20"/>
        <v>0.03000000000002956</v>
      </c>
      <c r="AH15" s="4">
        <f t="shared" si="21"/>
        <v>-0.019199999999955253</v>
      </c>
      <c r="AI15" s="7">
        <v>372.19</v>
      </c>
      <c r="AJ15" s="8">
        <f t="shared" si="22"/>
        <v>0.05000000000001137</v>
      </c>
      <c r="AK15" s="8">
        <f t="shared" si="23"/>
        <v>0.0008000000000265572</v>
      </c>
      <c r="AL15" s="7">
        <v>372.19</v>
      </c>
      <c r="AM15" s="8">
        <f t="shared" si="24"/>
        <v>0.05000000000001137</v>
      </c>
      <c r="AN15" s="8">
        <f t="shared" si="25"/>
        <v>0.0008000000000265572</v>
      </c>
      <c r="AO15" s="7">
        <v>372.2</v>
      </c>
      <c r="AP15" s="8">
        <f t="shared" si="26"/>
        <v>0.060000000000002274</v>
      </c>
      <c r="AQ15" s="8">
        <f t="shared" si="27"/>
        <v>0.010800000000017462</v>
      </c>
      <c r="AR15" s="3">
        <v>372.19</v>
      </c>
      <c r="AS15" s="4">
        <f t="shared" si="28"/>
        <v>0.05000000000001137</v>
      </c>
      <c r="AT15" s="4">
        <f t="shared" si="29"/>
        <v>0.0008000000000265572</v>
      </c>
      <c r="AU15" s="7">
        <v>372.18</v>
      </c>
      <c r="AV15" s="8">
        <f t="shared" si="30"/>
        <v>0.040000000000020464</v>
      </c>
      <c r="AW15" s="8">
        <f t="shared" si="31"/>
        <v>-0.009199999999964348</v>
      </c>
      <c r="AX15" s="7">
        <v>372.19</v>
      </c>
      <c r="AY15" s="8">
        <f t="shared" si="32"/>
        <v>0.05000000000001137</v>
      </c>
      <c r="AZ15" s="8">
        <f t="shared" si="33"/>
        <v>0.0008000000000265572</v>
      </c>
      <c r="BA15" s="7">
        <v>372.14</v>
      </c>
      <c r="BB15" s="8">
        <f t="shared" si="34"/>
        <v>0</v>
      </c>
      <c r="BC15" s="8">
        <f t="shared" si="35"/>
        <v>-0.04919999999998481</v>
      </c>
      <c r="BD15" s="3">
        <v>372.21</v>
      </c>
      <c r="BE15" s="4">
        <f t="shared" si="36"/>
        <v>0.06999999999999318</v>
      </c>
      <c r="BF15" s="4">
        <f t="shared" si="37"/>
        <v>0.020800000000008367</v>
      </c>
      <c r="BG15" s="7">
        <v>372.22</v>
      </c>
      <c r="BH15" s="8">
        <f t="shared" si="38"/>
        <v>0.08000000000004093</v>
      </c>
      <c r="BI15" s="8">
        <f t="shared" si="44"/>
        <v>0.030800000000056116</v>
      </c>
      <c r="BJ15" s="7">
        <v>372.2</v>
      </c>
      <c r="BK15" s="8">
        <f t="shared" si="39"/>
        <v>0.060000000000002274</v>
      </c>
      <c r="BL15" s="8">
        <f t="shared" si="45"/>
        <v>0.010800000000017462</v>
      </c>
      <c r="BM15" s="7">
        <v>372.18</v>
      </c>
      <c r="BN15" s="8">
        <f t="shared" si="40"/>
        <v>0.040000000000020464</v>
      </c>
      <c r="BO15" s="8">
        <f t="shared" si="46"/>
        <v>-0.009199999999964348</v>
      </c>
      <c r="BP15" s="3">
        <v>372.18</v>
      </c>
      <c r="BQ15" s="4">
        <f t="shared" si="41"/>
        <v>0.040000000000020464</v>
      </c>
      <c r="BR15" s="4">
        <f t="shared" si="47"/>
        <v>-0.009199999999964348</v>
      </c>
      <c r="BS15" s="7">
        <v>372.18</v>
      </c>
      <c r="BT15" s="8">
        <f t="shared" si="42"/>
        <v>0.040000000000020464</v>
      </c>
      <c r="BU15" s="8">
        <f t="shared" si="48"/>
        <v>-0.009199999999964348</v>
      </c>
      <c r="BV15" s="7">
        <v>372.23</v>
      </c>
      <c r="BW15" s="8">
        <f t="shared" si="43"/>
        <v>0.09000000000003183</v>
      </c>
      <c r="BX15" s="8">
        <f t="shared" si="49"/>
        <v>0.04080000000004702</v>
      </c>
      <c r="BY15" s="7">
        <v>372.14</v>
      </c>
      <c r="BZ15" s="20">
        <f t="shared" si="50"/>
        <v>372.18919999999997</v>
      </c>
      <c r="CA15" s="20">
        <f t="shared" si="51"/>
        <v>372.191052631579</v>
      </c>
      <c r="CB15" s="7">
        <f t="shared" si="52"/>
        <v>0.04919999999998481</v>
      </c>
      <c r="CC15" s="9">
        <f t="shared" si="53"/>
        <v>-0.007039999999960855</v>
      </c>
      <c r="CD15" s="7"/>
      <c r="CE15" s="7"/>
      <c r="CF15" s="9">
        <f t="shared" si="54"/>
        <v>-0.02188571428570185</v>
      </c>
      <c r="CG15" s="9">
        <f t="shared" si="55"/>
        <v>-0.028925714285662707</v>
      </c>
      <c r="CH15" s="7"/>
      <c r="CI15" s="7"/>
      <c r="CJ15" s="7"/>
      <c r="CK15" s="7"/>
    </row>
    <row r="20" ht="12.75">
      <c r="B20" s="7"/>
    </row>
    <row r="22" ht="12.75">
      <c r="B22" s="7"/>
    </row>
  </sheetData>
  <sheetProtection/>
  <printOptions/>
  <pageMargins left="0.787401575" right="0.787401575" top="0.984251969" bottom="0.984251969" header="0.4921259845" footer="0.4921259845"/>
  <pageSetup horizontalDpi="600" verticalDpi="600" orientation="portrait" paperSize="9" scale="83" r:id="rId2"/>
  <colBreaks count="1" manualBreakCount="1">
    <brk id="43" max="14"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21" t="s">
        <v>23</v>
      </c>
      <c r="C1" s="21"/>
      <c r="D1" s="25"/>
      <c r="E1" s="25"/>
      <c r="F1" s="25"/>
    </row>
    <row r="2" spans="2:6" ht="12.75">
      <c r="B2" s="21" t="s">
        <v>24</v>
      </c>
      <c r="C2" s="21"/>
      <c r="D2" s="25"/>
      <c r="E2" s="25"/>
      <c r="F2" s="25"/>
    </row>
    <row r="3" spans="2:6" ht="12.75">
      <c r="B3" s="22"/>
      <c r="C3" s="22"/>
      <c r="D3" s="26"/>
      <c r="E3" s="26"/>
      <c r="F3" s="26"/>
    </row>
    <row r="4" spans="2:6" ht="38.25">
      <c r="B4" s="22" t="s">
        <v>25</v>
      </c>
      <c r="C4" s="22"/>
      <c r="D4" s="26"/>
      <c r="E4" s="26"/>
      <c r="F4" s="26"/>
    </row>
    <row r="5" spans="2:6" ht="12.75">
      <c r="B5" s="22"/>
      <c r="C5" s="22"/>
      <c r="D5" s="26"/>
      <c r="E5" s="26"/>
      <c r="F5" s="26"/>
    </row>
    <row r="6" spans="2:6" ht="25.5">
      <c r="B6" s="21" t="s">
        <v>26</v>
      </c>
      <c r="C6" s="21"/>
      <c r="D6" s="25"/>
      <c r="E6" s="25" t="s">
        <v>27</v>
      </c>
      <c r="F6" s="25" t="s">
        <v>28</v>
      </c>
    </row>
    <row r="7" spans="2:6" ht="13.5" thickBot="1">
      <c r="B7" s="22"/>
      <c r="C7" s="22"/>
      <c r="D7" s="26"/>
      <c r="E7" s="26"/>
      <c r="F7" s="26"/>
    </row>
    <row r="8" spans="2:6" ht="39" thickBot="1">
      <c r="B8" s="23" t="s">
        <v>29</v>
      </c>
      <c r="C8" s="24"/>
      <c r="D8" s="27"/>
      <c r="E8" s="27">
        <v>1</v>
      </c>
      <c r="F8" s="28" t="s">
        <v>30</v>
      </c>
    </row>
    <row r="9" spans="2:6" ht="12.75">
      <c r="B9" s="22"/>
      <c r="C9" s="22"/>
      <c r="D9" s="26"/>
      <c r="E9" s="26"/>
      <c r="F9" s="26"/>
    </row>
    <row r="10" spans="2:6" ht="12.75">
      <c r="B10" s="22"/>
      <c r="C10" s="22"/>
      <c r="D10" s="26"/>
      <c r="E10" s="26"/>
      <c r="F10" s="2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Vaud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 Pittet</dc:creator>
  <cp:keywords/>
  <dc:description/>
  <cp:lastModifiedBy>François Pittet</cp:lastModifiedBy>
  <cp:lastPrinted>2012-03-19T13:49:50Z</cp:lastPrinted>
  <dcterms:created xsi:type="dcterms:W3CDTF">2012-03-19T12:54:21Z</dcterms:created>
  <dcterms:modified xsi:type="dcterms:W3CDTF">2023-09-12T10:02:19Z</dcterms:modified>
  <cp:category/>
  <cp:version/>
  <cp:contentType/>
  <cp:contentStatus/>
</cp:coreProperties>
</file>